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6529" documentId="120_S{2AC9BD13-BADA-5192-A53E-5A8FF88502F6}" xr6:coauthVersionLast="47" xr6:coauthVersionMax="47" xr10:uidLastSave="{2F836777-ADDD-4575-AD52-FE9B6D95AC39}"/>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3" l="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G2" i="1"/>
  <c r="B5" i="5"/>
  <c r="G5" i="5"/>
  <c r="I5" i="5"/>
  <c r="J5" i="5"/>
  <c r="L5"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4" i="5"/>
  <c r="G4" i="5"/>
  <c r="I4" i="5"/>
  <c r="J4" i="5"/>
  <c r="L4" i="5"/>
  <c r="G3" i="5"/>
  <c r="J2" i="1"/>
  <c r="L2" i="1"/>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<sst xmlns="http://schemas.openxmlformats.org/spreadsheetml/2006/main" count="180273" uniqueCount="39121">
  <si>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</si>
  <si>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</si>
  <si>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</si>
  <si>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</si>
  <si>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</si>
  <si>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</si>
  <si>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</si>
  <si>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</si>
  <si>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</si>
  <si>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</si>
  <si>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</si>
  <si>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</si>
  <si>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</si>
  <si>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</si>
  <si>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</si>
  <si>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</si>
  <si>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</si>
  <si>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</si>
  <si>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</si>
  <si>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</si>
  <si>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</si>
  <si>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</si>
  <si>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</si>
  <si>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</si>
  <si>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</si>
  <si>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</si>
  <si>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</si>
  <si>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</si>
  <si>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</si>
  <si>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</si>
  <si>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</si>
  <si>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</si>
  <si>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</si>
  <si>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</si>
  <si>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</si>
  <si>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</si>
  <si>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</si>
  <si>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</si>
  <si>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</si>
  <si>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</si>
  <si>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</si>
  <si>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</si>
  <si>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</si>
  <si>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</si>
  <si>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</si>
  <si>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</si>
  <si>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</si>
  <si>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</si>
  <si>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</si>
  <si>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</si>
  <si>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</si>
  <si>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</si>
  <si>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</si>
  <si>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</si>
  <si>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</si>
  <si>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</si>
  <si>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</si>
  <si>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</si>
  <si>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</si>
  <si>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</si>
  <si>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</si>
  <si>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</si>
  <si>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</si>
  <si>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</si>
  <si>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</si>
  <si>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</si>
  <si>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</si>
  <si>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</si>
  <si>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</si>
  <si>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</si>
  <si>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</si>
  <si>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</si>
  <si>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</si>
  <si>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</si>
  <si>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</si>
  <si>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</si>
  <si>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</si>
  <si>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</si>
  <si>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</si>
  <si>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</si>
  <si>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</si>
  <si>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</si>
  <si>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</si>
  <si>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</si>
  <si>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</si>
  <si>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</si>
  <si>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</si>
  <si>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</si>
  <si>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</si>
  <si>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</si>
  <si>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</si>
  <si>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</si>
  <si>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</si>
  <si>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</si>
  <si>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</si>
  <si>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</si>
  <si>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</si>
  <si>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</si>
  <si>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</si>
  <si>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</si>
  <si>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</si>
  <si>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</si>
  <si>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</si>
  <si>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</si>
  <si>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</si>
  <si>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</si>
  <si>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</si>
  <si>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</si>
  <si>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</si>
  <si>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</si>
  <si>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</si>
  <si>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</si>
  <si>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</si>
  <si>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</si>
  <si>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</si>
  <si>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</si>
  <si>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</si>
  <si>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</si>
  <si>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</si>
  <si>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</si>
  <si>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</si>
  <si>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</si>
  <si>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</si>
  <si>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</si>
  <si>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</si>
  <si>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</si>
  <si>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</si>
  <si>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</si>
  <si>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</si>
  <si>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</si>
  <si>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</si>
  <si>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</si>
  <si>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</si>
  <si>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</si>
  <si>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</si>
  <si>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</si>
  <si>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</si>
  <si>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</si>
  <si>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</si>
  <si>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</si>
  <si>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</si>
  <si>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</si>
  <si>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</si>
  <si>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</si>
  <si>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</si>
  <si>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</si>
  <si>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</si>
  <si>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</si>
  <si>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</si>
  <si>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</si>
  <si>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</si>
  <si>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</si>
  <si>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</si>
  <si>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</si>
  <si>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</si>
  <si>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</si>
  <si>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</si>
  <si>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</si>
  <si>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</si>
  <si>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</si>
  <si>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</si>
  <si>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</si>
  <si>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</si>
  <si>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</si>
  <si>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</si>
  <si>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</si>
  <si>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</si>
  <si>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</si>
  <si>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</si>
  <si>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</si>
  <si>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</si>
  <si>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</si>
  <si>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</si>
  <si>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</si>
  <si>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</si>
  <si>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</si>
  <si>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</si>
  <si>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</si>
  <si>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</si>
  <si>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</si>
  <si>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</si>
  <si>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</si>
  <si>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</si>
  <si>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</si>
  <si>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</si>
  <si>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</si>
  <si>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</si>
  <si>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</si>
  <si>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</si>
  <si>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</si>
  <si>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</si>
  <si>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</si>
  <si>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</si>
  <si>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</si>
  <si>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</si>
  <si>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</si>
  <si>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</si>
  <si>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</si>
  <si>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</si>
  <si>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</si>
  <si>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</si>
  <si>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</si>
  <si>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</si>
  <si>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</si>
  <si>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</si>
  <si>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</si>
  <si>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</si>
  <si>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</si>
  <si>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</si>
  <si>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</si>
  <si>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</si>
  <si>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</si>
  <si>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</si>
  <si>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</si>
  <si>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</si>
  <si>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</si>
  <si>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</si>
  <si>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</si>
  <si>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</si>
  <si>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</si>
  <si>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</si>
  <si>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</si>
  <si>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</si>
  <si>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</si>
  <si>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</si>
  <si>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</si>
  <si>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</si>
  <si>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</si>
  <si>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</si>
  <si>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</si>
  <si>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</si>
  <si>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</si>
  <si>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</si>
  <si>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</si>
  <si>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</si>
  <si>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</si>
  <si>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</si>
  <si>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</si>
  <si>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</si>
  <si>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</si>
  <si>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</si>
  <si>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</si>
  <si>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</si>
  <si>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</si>
  <si>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</si>
  <si>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</si>
  <si>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</si>
  <si>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</si>
  <si>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</si>
  <si>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</si>
  <si>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</si>
  <si>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</si>
  <si>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</si>
  <si>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</si>
  <si>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</si>
  <si>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</si>
  <si>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</si>
  <si>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</si>
  <si>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</si>
  <si>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</si>
  <si>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</si>
  <si>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</si>
  <si>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</si>
  <si>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</si>
  <si>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</si>
  <si>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</si>
  <si>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</si>
  <si>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</si>
  <si>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</si>
  <si>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</si>
  <si>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</si>
  <si>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</si>
  <si>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</si>
  <si>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</si>
  <si>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</si>
  <si>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</si>
  <si>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</si>
  <si>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</si>
  <si>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</si>
  <si>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</si>
  <si>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</si>
  <si>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</si>
  <si>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</si>
  <si>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</si>
  <si>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</si>
  <si>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</si>
  <si>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</si>
  <si>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</si>
  <si>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</si>
  <si>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</si>
  <si>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</si>
  <si>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</si>
  <si>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</si>
  <si>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</si>
  <si>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</si>
  <si>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</si>
  <si>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</si>
  <si>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</si>
  <si>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</si>
  <si>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</si>
  <si>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</si>
  <si>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</si>
  <si>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</si>
  <si>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</si>
  <si>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</si>
  <si>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</si>
  <si>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</si>
  <si>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</si>
  <si>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</si>
  <si>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</si>
  <si>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</si>
  <si>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</si>
  <si>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</si>
  <si>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</si>
  <si>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</si>
  <si>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</si>
  <si>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</si>
  <si>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</si>
  <si>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</si>
  <si>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</si>
  <si>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</si>
  <si>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</si>
  <si>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</si>
  <si>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</si>
  <si>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</si>
  <si>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</si>
  <si>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</si>
  <si>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</si>
  <si>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</si>
  <si>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</si>
  <si>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</si>
  <si>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</si>
  <si>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</si>
  <si>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</si>
  <si>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</si>
  <si>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</si>
  <si>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</si>
  <si>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</si>
  <si>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</si>
  <si>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</si>
  <si>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</si>
  <si>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</si>
  <si>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</si>
  <si>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</si>
  <si>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</si>
  <si>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</si>
  <si>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</si>
  <si>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</si>
  <si>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</si>
  <si>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</si>
  <si>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</si>
  <si>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</si>
  <si>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</si>
  <si>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</si>
  <si>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</si>
  <si>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</si>
  <si>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</si>
  <si>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</si>
  <si>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</si>
  <si>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</si>
  <si>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</si>
  <si>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</si>
  <si>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</si>
  <si>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</si>
  <si>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</si>
  <si>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</si>
  <si>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</si>
  <si>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</si>
  <si>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</si>
  <si>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</si>
  <si>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</si>
  <si>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</si>
  <si>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</si>
  <si>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</si>
  <si>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</si>
  <si>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</si>
  <si>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</si>
  <si>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</si>
  <si>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</si>
  <si>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</si>
  <si>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</si>
  <si>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</si>
  <si>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</si>
  <si>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</si>
  <si>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</si>
  <si>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</si>
  <si>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</si>
  <si>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</si>
  <si>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</si>
  <si>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</si>
  <si>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</si>
  <si>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</si>
  <si>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</si>
  <si>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</si>
  <si>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</si>
  <si>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</si>
  <si>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</si>
  <si>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</si>
  <si>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</si>
  <si>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</si>
  <si>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</si>
  <si>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</si>
  <si>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</si>
  <si>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</si>
  <si>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</si>
  <si>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</si>
  <si>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</si>
  <si>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</si>
  <si>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</si>
  <si>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</si>
  <si>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</si>
  <si>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</si>
  <si>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</si>
  <si>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</si>
  <si>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</si>
  <si>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</si>
  <si>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</si>
  <si>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</si>
  <si>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</si>
  <si>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</si>
  <si>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</si>
  <si>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</si>
  <si>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</si>
  <si>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</si>
  <si>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</si>
  <si>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</si>
  <si>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</si>
  <si>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</si>
  <si>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</si>
  <si>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</si>
  <si>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</si>
  <si>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</si>
  <si>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</si>
  <si>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</si>
  <si>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</si>
  <si>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</si>
  <si>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</si>
  <si>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</si>
  <si>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</si>
  <si>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</si>
  <si>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</si>
  <si>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</si>
  <si>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</si>
  <si>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</si>
  <si>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</si>
  <si>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</si>
  <si>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</si>
  <si>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</si>
  <si>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</si>
  <si>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</si>
  <si>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</si>
  <si>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</si>
  <si>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</si>
  <si>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</si>
  <si>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</si>
  <si>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</si>
  <si>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</si>
  <si>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</si>
  <si>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</si>
  <si>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</si>
  <si>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</si>
  <si>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</si>
  <si>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</si>
  <si>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</si>
  <si>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</si>
  <si>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</si>
  <si>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</si>
  <si>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</si>
  <si>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</si>
  <si>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</si>
  <si>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</si>
  <si>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</si>
  <si>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</si>
  <si>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</si>
  <si>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</si>
  <si>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</si>
  <si>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</si>
  <si>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</si>
  <si>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</si>
  <si>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</si>
  <si>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</si>
  <si>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</si>
  <si>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</si>
  <si>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</si>
  <si>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</si>
  <si>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</si>
  <si>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</si>
  <si>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</si>
  <si>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</si>
  <si>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</si>
  <si>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</si>
  <si>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</si>
  <si>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</si>
  <si>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</si>
  <si>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</si>
  <si>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</si>
  <si>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</si>
  <si>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</si>
  <si>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</si>
  <si>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</si>
  <si>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</si>
  <si>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</si>
  <si>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</si>
  <si>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</si>
  <si>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</si>
  <si>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</si>
  <si>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</si>
  <si>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</si>
  <si>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</si>
  <si>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</si>
  <si>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</si>
  <si>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</si>
  <si>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</si>
  <si>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</si>
  <si>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</si>
  <si>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</si>
  <si>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</si>
  <si>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</si>
  <si>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</si>
  <si>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</si>
  <si>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</si>
  <si>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</si>
  <si>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</si>
  <si>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</si>
  <si>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</si>
  <si>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</si>
  <si>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</si>
  <si>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</si>
  <si>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</si>
  <si>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</si>
  <si>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</si>
  <si>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</si>
  <si>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</si>
  <si>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</si>
  <si>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</si>
  <si>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</si>
  <si>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</si>
  <si>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</si>
  <si>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</si>
  <si>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</si>
  <si>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</si>
  <si>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</si>
  <si>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</si>
  <si>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</si>
  <si>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</si>
  <si>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</si>
  <si>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</si>
  <si>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</si>
  <si>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</si>
  <si>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</si>
  <si>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</si>
  <si>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</si>
  <si>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</si>
  <si>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</si>
  <si>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</si>
  <si>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</si>
  <si>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</si>
  <si>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</si>
  <si>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</si>
  <si>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</si>
  <si>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</si>
  <si>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</si>
  <si>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</si>
  <si>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</si>
  <si>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</si>
  <si>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</si>
  <si>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</si>
  <si>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</si>
  <si>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</si>
  <si>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</si>
  <si>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</si>
  <si>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</si>
  <si>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</si>
  <si>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</si>
  <si>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</si>
  <si>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</si>
  <si>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</si>
  <si>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</si>
  <si>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</si>
  <si>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</si>
  <si>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</si>
  <si>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</si>
  <si>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</si>
  <si>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</si>
  <si>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</si>
  <si>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</si>
  <si>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</si>
  <si>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</si>
  <si>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</si>
  <si>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</si>
  <si>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</si>
  <si>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</si>
  <si>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</si>
  <si>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</si>
  <si>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</si>
  <si>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</si>
  <si>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</si>
  <si>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</si>
  <si>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</si>
  <si>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</si>
  <si>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</si>
  <si>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</si>
  <si>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</si>
  <si>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</si>
  <si>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</si>
  <si>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</si>
  <si>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</si>
  <si>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</si>
  <si>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</si>
  <si>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</si>
  <si>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</si>
  <si>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</si>
  <si>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</si>
  <si>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</si>
  <si>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</si>
  <si>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</si>
  <si>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</si>
  <si>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</si>
  <si>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</si>
  <si>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</si>
  <si>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</si>
  <si>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</si>
  <si>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</si>
  <si>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</si>
  <si>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</si>
  <si>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</si>
  <si>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</si>
  <si>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</si>
  <si>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</si>
  <si>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</si>
  <si>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</si>
  <si>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</si>
  <si>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</si>
  <si>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</si>
  <si>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</si>
  <si>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</si>
  <si>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</si>
  <si>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</si>
  <si>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</si>
  <si>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</si>
  <si>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</si>
  <si>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</si>
  <si>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</si>
  <si>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</si>
  <si>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</si>
  <si>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</si>
  <si>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</si>
  <si>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</si>
  <si>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</si>
  <si>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</si>
  <si>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</si>
  <si>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</si>
  <si>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</si>
  <si>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</si>
  <si>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</si>
  <si>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</si>
  <si>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</si>
  <si>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</si>
  <si>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</si>
  <si>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</si>
  <si>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</si>
  <si>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</si>
  <si>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</si>
  <si>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</si>
  <si>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</si>
  <si>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</si>
  <si>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</si>
  <si>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</si>
  <si>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</si>
  <si>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</si>
  <si>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</si>
  <si>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</si>
  <si>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</si>
  <si>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</si>
  <si>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</si>
  <si>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</si>
  <si>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</si>
  <si>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</si>
  <si>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</si>
  <si>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</si>
  <si>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</si>
  <si>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</si>
  <si>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</si>
  <si>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</si>
  <si>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</si>
  <si>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</si>
  <si>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</si>
  <si>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</si>
  <si>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</si>
  <si>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</si>
  <si>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</si>
  <si>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</si>
  <si>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</si>
  <si>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</si>
  <si>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</si>
  <si>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</si>
  <si>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</si>
  <si>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</si>
  <si>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</si>
  <si>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</si>
  <si>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</si>
  <si>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</si>
  <si>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</si>
  <si>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</si>
  <si>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</si>
  <si>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</si>
  <si>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</si>
  <si>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</si>
  <si>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</si>
  <si>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</si>
  <si>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</si>
  <si>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</si>
  <si>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</si>
  <si>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</si>
  <si>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</si>
  <si>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</si>
  <si>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</si>
  <si>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</si>
  <si>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</si>
  <si>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</si>
  <si>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</si>
  <si>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</si>
  <si>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</si>
  <si>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</si>
  <si>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</si>
  <si>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</si>
  <si>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</si>
  <si>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</si>
  <si>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</si>
  <si>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</si>
  <si>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</si>
  <si>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</si>
  <si>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</si>
  <si>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</si>
  <si>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</si>
  <si>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</si>
  <si>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</si>
  <si>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</si>
  <si>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</si>
  <si>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</si>
  <si>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</si>
  <si>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</si>
  <si>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</si>
  <si>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</si>
  <si>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</si>
  <si>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</si>
  <si>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</si>
  <si>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</si>
  <si>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</si>
  <si>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</si>
  <si>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</si>
  <si>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</si>
  <si>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</si>
  <si>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</si>
  <si>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</si>
  <si>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</si>
  <si>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</si>
  <si>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</si>
  <si>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</si>
  <si>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</si>
  <si>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</si>
  <si>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</si>
  <si>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</si>
  <si>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</si>
  <si>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</si>
  <si>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</si>
  <si>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</si>
  <si>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</si>
  <si>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</si>
  <si>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</si>
  <si>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</si>
  <si>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</si>
  <si>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</si>
  <si>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</si>
  <si>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</si>
  <si>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</si>
  <si>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</si>
  <si>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</si>
  <si>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</si>
  <si>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</si>
  <si>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</si>
  <si>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</si>
  <si>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</si>
  <si>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</si>
  <si>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</si>
  <si>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</si>
  <si>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</si>
  <si>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</si>
  <si>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</si>
  <si>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</si>
  <si>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</si>
  <si>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</si>
  <si>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</si>
  <si>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</si>
  <si>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</si>
  <si>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</si>
  <si>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</si>
  <si>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</si>
  <si>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</si>
  <si>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</si>
  <si>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</si>
  <si>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</si>
  <si>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</si>
  <si>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</si>
  <si>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</si>
  <si>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</si>
  <si>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</si>
  <si>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</si>
  <si>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</si>
  <si>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</si>
  <si>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</si>
  <si>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</si>
  <si>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</si>
  <si>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</si>
  <si>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</si>
  <si>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</si>
  <si>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</si>
  <si>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</si>
  <si>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</si>
  <si>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</si>
  <si>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</si>
  <si>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</si>
  <si>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</si>
  <si>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</si>
  <si>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</si>
  <si>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</si>
  <si>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</si>
  <si>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</si>
  <si>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</si>
  <si>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</si>
  <si>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</si>
  <si>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</si>
  <si>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</si>
  <si>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</si>
  <si>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</si>
  <si>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</si>
  <si>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</si>
  <si>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</si>
  <si>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</si>
  <si>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</si>
  <si>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</si>
  <si>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</si>
  <si>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</si>
  <si>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</si>
  <si>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</si>
  <si>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</si>
  <si>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</si>
  <si>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</si>
  <si>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</si>
  <si>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</si>
  <si>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</si>
  <si>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</si>
  <si>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</si>
  <si>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</si>
  <si>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</si>
  <si>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</si>
  <si>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</si>
  <si>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</si>
  <si>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</si>
  <si>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</si>
  <si>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</si>
  <si>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</si>
  <si>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</si>
  <si>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</si>
  <si>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</si>
  <si>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</si>
  <si>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</si>
  <si>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</si>
  <si>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</si>
  <si>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</si>
  <si>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</si>
  <si>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</si>
  <si>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</si>
  <si>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</si>
  <si>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</si>
  <si>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</si>
  <si>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</si>
  <si>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</si>
  <si>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</si>
  <si>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</si>
  <si>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</si>
  <si>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</si>
  <si>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</si>
  <si>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</si>
  <si>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</si>
  <si>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</si>
  <si>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</si>
  <si>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</si>
  <si>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</si>
  <si>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</si>
  <si>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</si>
  <si>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</si>
  <si>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</si>
  <si>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</si>
  <si>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</si>
  <si>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</si>
  <si>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</si>
  <si>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</si>
  <si>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</si>
  <si>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</si>
  <si>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</si>
  <si>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</si>
  <si>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</si>
  <si>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</si>
  <si>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</si>
  <si>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</si>
  <si>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</si>
  <si>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</si>
  <si>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</si>
  <si>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</si>
  <si>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</si>
  <si>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</si>
  <si>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</si>
  <si>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</si>
  <si>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</si>
  <si>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</si>
  <si>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</si>
  <si>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</si>
  <si>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</si>
  <si>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</si>
  <si>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</si>
  <si>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</si>
  <si>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</si>
  <si>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</si>
  <si>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</si>
  <si>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</si>
  <si>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</si>
  <si>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</si>
  <si>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</si>
  <si>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</si>
  <si>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</si>
  <si>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</si>
  <si>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</si>
  <si>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</si>
  <si>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</si>
  <si>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</si>
  <si>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</si>
  <si>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</si>
  <si>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</si>
  <si>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</si>
  <si>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</si>
  <si>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</si>
  <si>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</si>
  <si>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</si>
  <si>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</si>
  <si>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</si>
  <si>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</si>
  <si>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</si>
  <si>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</si>
  <si>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</si>
  <si>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</si>
  <si>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</si>
  <si>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</si>
  <si>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</si>
  <si>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</si>
  <si>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</si>
  <si>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</si>
  <si>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</si>
  <si>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</si>
  <si>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</si>
  <si>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</si>
  <si>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</si>
  <si>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</si>
  <si>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</si>
  <si>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</si>
  <si>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</si>
  <si>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</si>
  <si>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</si>
  <si>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</si>
  <si>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</si>
  <si>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</si>
  <si>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</si>
  <si>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</si>
  <si>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</si>
  <si>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</si>
  <si>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</si>
  <si>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</si>
  <si>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</si>
  <si>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</si>
  <si>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</si>
  <si>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</si>
  <si>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</si>
  <si>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</si>
  <si>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</si>
  <si>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</si>
  <si>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</si>
  <si>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</si>
  <si>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</si>
  <si>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</si>
  <si>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</si>
  <si>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</si>
  <si>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</si>
  <si>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</si>
  <si>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</si>
  <si>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</si>
  <si>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</si>
  <si>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</si>
  <si>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</si>
  <si>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</si>
  <si>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</si>
  <si>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</si>
  <si>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</si>
  <si>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</si>
  <si>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</si>
  <si>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</si>
  <si>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</si>
  <si>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</si>
  <si>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</si>
  <si>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</si>
  <si>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</si>
  <si>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</si>
  <si>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</si>
  <si>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</si>
  <si>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</si>
  <si>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</si>
  <si>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</si>
  <si>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</si>
  <si>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</si>
  <si>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</si>
  <si>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</si>
  <si>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</si>
  <si>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</si>
  <si>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</si>
  <si>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</si>
  <si>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</si>
  <si>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</si>
  <si>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</si>
  <si>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</si>
  <si>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</si>
  <si>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</si>
  <si>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</si>
  <si>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</si>
  <si>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</si>
  <si>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</si>
  <si>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</si>
  <si>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</si>
  <si>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</si>
  <si>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</si>
  <si>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</si>
  <si>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</si>
  <si>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</si>
  <si>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</si>
  <si>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</si>
  <si>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</si>
  <si>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</si>
  <si>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</si>
  <si>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</si>
  <si>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</si>
  <si>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</si>
  <si>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</si>
  <si>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</si>
  <si>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</si>
  <si>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</si>
  <si>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</si>
  <si>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</si>
  <si>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</si>
  <si>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</si>
  <si>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</si>
  <si>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</si>
  <si>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</si>
  <si>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</si>
  <si>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</si>
  <si>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</si>
  <si>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</si>
  <si>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</si>
  <si>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</si>
  <si>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</si>
  <si>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</si>
  <si>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</si>
  <si>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</si>
  <si>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</si>
  <si>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</si>
  <si>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</si>
  <si>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</si>
  <si>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</si>
  <si>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</si>
  <si>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</si>
  <si>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</si>
  <si>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</si>
  <si>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</si>
  <si>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</si>
  <si>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</si>
  <si>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</si>
  <si>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</si>
  <si>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</si>
  <si>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</si>
  <si>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</si>
  <si>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</si>
  <si>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</si>
  <si>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</si>
  <si>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</si>
  <si>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</si>
  <si>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</si>
  <si>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</si>
  <si>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</si>
  <si>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</si>
  <si>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</si>
  <si>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</si>
  <si>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</si>
  <si>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</si>
  <si>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</si>
  <si>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</si>
  <si>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</si>
  <si>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</si>
  <si>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</si>
  <si>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</si>
  <si>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</si>
  <si>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</si>
  <si>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</si>
  <si>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</si>
  <si>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</si>
  <si>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</si>
  <si>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</si>
  <si>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</si>
  <si>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</si>
  <si>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</si>
  <si>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</si>
  <si>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</si>
  <si>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</si>
  <si>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</si>
  <si>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</si>
  <si>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</si>
  <si>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</si>
  <si>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</si>
  <si>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</si>
  <si>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</si>
  <si>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</si>
  <si>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</si>
  <si>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</si>
  <si>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</si>
  <si>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</si>
  <si>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</si>
  <si>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</si>
  <si>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</si>
  <si>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</si>
  <si>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</si>
  <si>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</si>
  <si>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</si>
  <si>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</si>
  <si>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</si>
  <si>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</si>
  <si>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</si>
  <si>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</si>
  <si>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</si>
  <si>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</si>
  <si>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</si>
  <si>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</si>
  <si>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</si>
  <si>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</si>
  <si>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</si>
  <si>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</si>
  <si>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</si>
  <si>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</si>
  <si>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</si>
  <si>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</si>
  <si>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</si>
  <si>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</si>
  <si>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</si>
  <si>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</si>
  <si>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</si>
  <si>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</si>
  <si>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</si>
  <si>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</si>
  <si>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</si>
  <si>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</si>
  <si>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</si>
  <si>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</si>
  <si>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</si>
  <si>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</si>
  <si>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</si>
  <si>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</si>
  <si>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</si>
  <si>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</si>
  <si>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</si>
  <si>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</si>
  <si>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</si>
  <si>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</si>
  <si>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</si>
  <si>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</si>
  <si>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</si>
  <si>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</si>
  <si>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</si>
  <si>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</si>
  <si>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</si>
  <si>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</si>
  <si>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</si>
  <si>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</si>
  <si>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</si>
  <si>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</si>
  <si>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</si>
  <si>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</si>
  <si>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</si>
  <si>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</si>
  <si>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</si>
  <si>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</si>
  <si>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</si>
  <si>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</si>
  <si>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</si>
  <si>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</si>
  <si>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</si>
  <si>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</si>
  <si>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</si>
  <si>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</si>
  <si>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</si>
  <si>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</si>
  <si>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</si>
  <si>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</si>
  <si>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</si>
  <si>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</si>
  <si>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</si>
  <si>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</si>
  <si>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</si>
  <si>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</si>
  <si>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</si>
  <si>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</si>
  <si>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</si>
  <si>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</si>
  <si>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</si>
  <si>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</si>
  <si>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</si>
  <si>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</si>
  <si>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</si>
  <si>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</si>
  <si>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</si>
  <si>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</si>
  <si>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</si>
  <si>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</si>
  <si>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</si>
  <si>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</si>
  <si>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</si>
  <si>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</si>
  <si>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</si>
  <si>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</si>
  <si>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</si>
  <si>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</si>
  <si>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</si>
  <si>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</si>
  <si>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</si>
  <si>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</si>
  <si>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</si>
  <si>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</si>
  <si>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</si>
  <si>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</si>
  <si>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</si>
  <si>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</si>
  <si>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</si>
  <si>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</si>
  <si>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</si>
  <si>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</si>
  <si>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</si>
  <si>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</si>
  <si>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</si>
  <si>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</si>
  <si>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</si>
  <si>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</si>
  <si>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</si>
  <si>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</si>
  <si>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</si>
  <si>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</si>
  <si>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</si>
  <si>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</si>
  <si>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</si>
  <si>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</si>
  <si>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</si>
  <si>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</si>
  <si>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</si>
  <si>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</si>
  <si>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</si>
  <si>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</si>
  <si>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</si>
  <si>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</si>
  <si>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</si>
  <si>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</si>
  <si>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</si>
  <si>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</si>
  <si>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</si>
  <si>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</si>
  <si>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</si>
  <si>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</si>
  <si>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</si>
  <si>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</si>
  <si>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</si>
  <si>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</si>
  <si>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</si>
  <si>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</si>
  <si>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</si>
  <si>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</si>
  <si>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</si>
  <si>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</si>
  <si>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</si>
  <si>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</si>
  <si>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</si>
  <si>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</si>
  <si>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</si>
  <si>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</si>
  <si>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</si>
  <si>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</si>
  <si>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</si>
  <si>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</si>
  <si>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</si>
  <si>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</si>
  <si>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</si>
  <si>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</si>
  <si>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</si>
  <si>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</si>
  <si>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</si>
  <si>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</si>
  <si>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</si>
  <si>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</si>
  <si>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</si>
  <si>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</si>
  <si>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</si>
  <si>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</si>
  <si>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</si>
  <si>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</si>
  <si>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</si>
  <si>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</si>
  <si>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</si>
  <si>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</si>
  <si>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</si>
  <si>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</si>
  <si>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</si>
  <si>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</si>
  <si>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</si>
  <si>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</si>
  <si>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</si>
  <si>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</si>
  <si>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</si>
  <si>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</si>
  <si>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</si>
  <si>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</si>
  <si>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</si>
  <si>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</si>
  <si>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</si>
  <si>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</si>
  <si>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</si>
  <si>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</si>
  <si>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</si>
  <si>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</si>
  <si>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</si>
  <si>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</si>
  <si>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</si>
  <si>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</si>
  <si>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</si>
  <si>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</si>
  <si>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</si>
  <si>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</si>
  <si>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</si>
  <si>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</si>
  <si>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</si>
  <si>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</si>
  <si>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</si>
  <si>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</si>
  <si>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</si>
  <si>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</si>
  <si>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</si>
  <si>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</si>
  <si>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</si>
  <si>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</si>
  <si>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</si>
  <si>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</si>
  <si>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</si>
  <si>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</si>
  <si>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</si>
  <si>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</si>
  <si>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</si>
  <si>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</si>
  <si>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</si>
  <si>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</si>
  <si>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</si>
  <si>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</si>
  <si>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</si>
  <si>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</si>
  <si>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</si>
  <si>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</si>
  <si>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</si>
  <si>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</si>
  <si>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</si>
  <si>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</si>
  <si>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</si>
  <si>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</si>
  <si>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</si>
  <si>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</si>
  <si>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</si>
  <si>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</si>
  <si>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</si>
  <si>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</si>
  <si>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</si>
  <si>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</si>
  <si>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</si>
  <si>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</si>
  <si>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</si>
  <si>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</si>
  <si>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</si>
  <si>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</si>
  <si>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</si>
  <si>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</si>
  <si>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</si>
  <si>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</si>
  <si>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</si>
  <si>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</si>
  <si>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</si>
  <si>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</si>
  <si>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</si>
  <si>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</si>
  <si>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</si>
  <si>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</si>
  <si>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</si>
  <si>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</si>
  <si>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</si>
  <si>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</si>
  <si>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</si>
  <si>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</si>
  <si>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</si>
  <si>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</si>
  <si>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</si>
  <si>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</si>
  <si>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</si>
  <si>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</si>
  <si>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</si>
  <si>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</si>
  <si>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</si>
  <si>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</si>
  <si>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</si>
  <si>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</si>
  <si>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</si>
  <si>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</si>
  <si>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</si>
  <si>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</si>
  <si>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</si>
  <si>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</si>
  <si>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</si>
  <si>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</si>
  <si>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</si>
  <si>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</si>
  <si>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</si>
  <si>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</si>
  <si>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</si>
  <si>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</si>
  <si>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</si>
  <si>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</si>
  <si>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</si>
  <si>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</si>
  <si>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</si>
  <si>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</si>
  <si>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</si>
  <si>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</si>
  <si>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</si>
  <si>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</si>
  <si>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</si>
  <si>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</si>
  <si>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</si>
  <si>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</si>
  <si>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</si>
  <si>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</si>
  <si>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</si>
  <si>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</si>
  <si>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</si>
  <si>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</si>
  <si>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</si>
  <si>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</si>
  <si>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</si>
  <si>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</si>
  <si>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</si>
  <si>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</si>
  <si>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</si>
  <si>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</si>
  <si>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</si>
  <si>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</si>
  <si>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</si>
  <si>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</si>
  <si>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</si>
  <si>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</si>
  <si>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</si>
  <si>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</si>
  <si>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</si>
  <si>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</si>
  <si>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</si>
  <si>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</si>
  <si>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</si>
  <si>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</si>
  <si>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</si>
  <si>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</si>
  <si>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</si>
  <si>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</si>
  <si>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</si>
  <si>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</si>
  <si>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</si>
  <si>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</si>
  <si>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</si>
  <si>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</si>
  <si>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</si>
  <si>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</si>
  <si>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</si>
  <si>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</si>
  <si>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</si>
  <si>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</si>
  <si>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</si>
  <si>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</si>
  <si>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</si>
  <si>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</si>
  <si>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</si>
  <si>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</si>
  <si>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</si>
  <si>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</si>
  <si>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</si>
  <si>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</si>
  <si>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</si>
  <si>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</si>
  <si>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</si>
  <si>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</si>
  <si>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</si>
  <si>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</si>
  <si>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</si>
  <si>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</si>
  <si>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</si>
  <si>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</si>
  <si>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</si>
  <si>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</si>
  <si>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</si>
  <si>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</si>
  <si>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</si>
  <si>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</si>
  <si>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</si>
  <si>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</si>
  <si>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</si>
  <si>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</si>
  <si>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</si>
  <si>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</si>
  <si>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</si>
  <si>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</si>
  <si>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</si>
  <si>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</si>
  <si>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</si>
  <si>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</si>
  <si>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</si>
  <si>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</si>
  <si>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</si>
  <si>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</si>
  <si>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</si>
  <si>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</si>
  <si>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</si>
  <si>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</si>
  <si>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</si>
  <si>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</si>
  <si>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</si>
  <si>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</si>
  <si>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</si>
  <si>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</si>
  <si>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</si>
  <si>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</si>
  <si>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</si>
  <si>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</si>
  <si>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</si>
  <si>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</si>
  <si>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</si>
  <si>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</si>
  <si>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</si>
  <si>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</si>
  <si>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</si>
  <si>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</si>
  <si>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</si>
  <si>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</si>
  <si>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</si>
  <si>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</si>
  <si>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</si>
  <si>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</si>
  <si>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</si>
  <si>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</si>
  <si>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</si>
  <si>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</si>
  <si>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</si>
  <si>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</si>
  <si>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</si>
  <si>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</si>
  <si>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</si>
  <si>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</si>
  <si>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</si>
  <si>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</si>
  <si>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</si>
  <si>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</si>
  <si>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</si>
  <si>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</si>
  <si>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</si>
  <si>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</si>
  <si>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</si>
  <si>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</si>
  <si>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</si>
  <si>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</si>
  <si>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</si>
  <si>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</si>
  <si>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</si>
  <si>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</si>
  <si>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</si>
  <si>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</si>
  <si>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</si>
  <si>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</si>
  <si>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</si>
  <si>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</si>
  <si>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</si>
  <si>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</si>
  <si>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</si>
  <si>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</si>
  <si>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</si>
  <si>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</si>
  <si>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</si>
  <si>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</si>
  <si>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</si>
  <si>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</si>
  <si>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</si>
  <si>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</si>
  <si>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</si>
  <si>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</si>
  <si>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</si>
  <si>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</si>
  <si>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</si>
  <si>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</si>
  <si>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</si>
  <si>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</si>
  <si>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</si>
  <si>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</si>
  <si>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</si>
  <si>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</si>
  <si>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</si>
  <si>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</si>
  <si>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</si>
  <si>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</si>
  <si>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</si>
  <si>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</si>
  <si>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</si>
  <si>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</si>
  <si>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</si>
  <si>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</si>
  <si>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</si>
  <si>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</si>
  <si>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</si>
  <si>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</si>
  <si>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</si>
  <si>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</si>
  <si>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</si>
  <si>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</si>
  <si>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</si>
  <si>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</si>
  <si>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</si>
  <si>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</si>
  <si>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</si>
  <si>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</si>
  <si>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</si>
  <si>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</si>
  <si>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</si>
  <si>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</si>
  <si>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</si>
  <si>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</si>
  <si>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</si>
  <si>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</si>
  <si>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</si>
  <si>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</si>
  <si>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</si>
  <si>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</si>
  <si>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</si>
  <si>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</si>
  <si>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</si>
  <si>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</si>
  <si>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</si>
  <si>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</si>
  <si>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</si>
  <si>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</si>
  <si>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</si>
  <si>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</si>
  <si>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</si>
  <si>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</si>
  <si>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</si>
  <si>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</si>
  <si>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</si>
  <si>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</si>
  <si>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</si>
  <si>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</si>
  <si>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</si>
  <si>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</si>
  <si>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</si>
  <si>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</si>
  <si>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</si>
  <si>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</si>
  <si>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</si>
  <si>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</si>
  <si>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</si>
  <si>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</si>
  <si>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</si>
  <si>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</si>
  <si>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</si>
  <si>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</si>
  <si>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</si>
  <si>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</si>
  <si>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</si>
  <si>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</si>
  <si>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</si>
  <si>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</si>
  <si>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</si>
  <si>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</si>
  <si>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</si>
  <si>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</si>
  <si>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</si>
  <si>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</si>
  <si>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</si>
  <si>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</si>
  <si>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</si>
  <si>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</si>
  <si>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</si>
  <si>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</si>
  <si>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</si>
  <si>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</si>
  <si>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</si>
  <si>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</si>
  <si>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</si>
  <si>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</si>
  <si>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</si>
  <si>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</si>
  <si>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</si>
  <si>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</si>
  <si>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</si>
  <si>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</si>
  <si>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</si>
  <si>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</si>
  <si>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</si>
  <si>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</si>
  <si>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</si>
  <si>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</si>
  <si>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</si>
  <si>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</si>
  <si>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</si>
  <si>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</si>
  <si>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</si>
  <si>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</si>
  <si>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</si>
  <si>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</si>
  <si>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</si>
  <si>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</si>
  <si>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</si>
  <si>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</si>
  <si>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</si>
  <si>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</si>
  <si>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</si>
  <si>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</si>
  <si>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</si>
  <si>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</si>
  <si>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</si>
  <si>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</si>
  <si>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</si>
  <si>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</si>
  <si>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</si>
  <si>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</si>
  <si>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</si>
  <si>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</si>
  <si>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</si>
  <si>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</si>
  <si>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</si>
  <si>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</si>
  <si>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</si>
  <si>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</si>
  <si>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</si>
  <si>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</si>
  <si>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</si>
  <si>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</si>
  <si>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</si>
  <si>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</si>
  <si>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</si>
  <si>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</si>
  <si>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</si>
  <si>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</si>
  <si>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</si>
  <si>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</si>
  <si>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</si>
  <si>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</si>
  <si>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</si>
  <si>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</si>
  <si>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</si>
  <si>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</si>
  <si>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</si>
  <si>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</si>
  <si>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</si>
  <si>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</si>
  <si>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</si>
  <si>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</si>
  <si>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</si>
  <si>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</si>
  <si>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</si>
  <si>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</si>
  <si>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</si>
  <si>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</si>
  <si>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</si>
  <si>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</si>
  <si>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</si>
  <si>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</si>
  <si>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</si>
  <si>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</si>
  <si>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</si>
  <si>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</si>
  <si>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</si>
  <si>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</si>
  <si>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</si>
  <si>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</si>
  <si>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</si>
  <si>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</si>
  <si>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</si>
  <si>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</si>
  <si>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</si>
  <si>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</si>
  <si>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</si>
  <si>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</si>
  <si>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</si>
  <si>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</si>
  <si>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</si>
  <si>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</si>
  <si>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</si>
  <si>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</si>
  <si>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</si>
  <si>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</si>
  <si>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</si>
  <si>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</si>
  <si>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</si>
  <si>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</si>
  <si>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</si>
  <si>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</si>
  <si>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</si>
  <si>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</si>
  <si>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</si>
  <si>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</si>
  <si>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</si>
  <si>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</si>
  <si>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</si>
  <si>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</si>
  <si>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</si>
  <si>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</si>
  <si>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</si>
  <si>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</si>
  <si>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</si>
  <si>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</si>
  <si>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</si>
  <si>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</si>
  <si>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</si>
  <si>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</si>
  <si>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</si>
  <si>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</si>
  <si>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</si>
  <si>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</si>
  <si>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</si>
  <si>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</si>
  <si>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</si>
  <si>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</si>
  <si>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</si>
  <si>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</si>
  <si>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</si>
  <si>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</si>
  <si>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</si>
  <si>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</si>
  <si>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</si>
  <si>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</si>
  <si>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</si>
  <si>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</si>
  <si>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</si>
  <si>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</si>
  <si>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</si>
  <si>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</si>
  <si>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</si>
  <si>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</si>
  <si>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</si>
  <si>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</si>
  <si>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</si>
  <si>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</si>
  <si>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</si>
  <si>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</si>
  <si>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</si>
  <si>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</si>
  <si>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</si>
  <si>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</si>
  <si>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</si>
  <si>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</si>
  <si>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</si>
  <si>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</si>
  <si>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</si>
  <si>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</si>
  <si>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</si>
  <si>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</si>
  <si>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</si>
  <si>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</si>
  <si>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</si>
  <si>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</si>
  <si>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</si>
  <si>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</si>
  <si>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</si>
  <si>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</si>
  <si>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</si>
  <si>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</si>
  <si>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</si>
  <si>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</si>
  <si>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</si>
  <si>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</si>
  <si>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</si>
  <si>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</si>
  <si>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</si>
  <si>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</si>
  <si>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</si>
  <si>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</si>
  <si>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</si>
  <si>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</si>
  <si>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</si>
  <si>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</si>
  <si>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</si>
  <si>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</si>
  <si>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</si>
  <si>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</si>
  <si>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</si>
  <si>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</si>
  <si>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</si>
  <si>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</si>
  <si>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</si>
  <si>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</si>
  <si>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</si>
  <si>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</si>
  <si>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</si>
  <si>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</si>
  <si>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</si>
  <si>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</si>
  <si>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</si>
  <si>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</si>
  <si>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</si>
  <si>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</si>
  <si>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</si>
  <si>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</si>
  <si>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</si>
  <si>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</si>
  <si>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</si>
  <si>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</si>
  <si>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</si>
  <si>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</si>
  <si>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</si>
  <si>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</si>
  <si>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</si>
  <si>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</si>
  <si>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</si>
  <si>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</si>
  <si>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</si>
  <si>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</si>
  <si>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</si>
  <si>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</si>
  <si>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</si>
  <si>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</si>
  <si>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</si>
  <si>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</si>
  <si>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</si>
  <si>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</si>
  <si>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</si>
  <si>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</si>
  <si>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</si>
  <si>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</si>
  <si>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</si>
  <si>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</si>
  <si>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</si>
  <si>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</si>
  <si>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</si>
  <si>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</si>
  <si>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</si>
  <si>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</si>
  <si>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</si>
  <si>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</si>
  <si>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</si>
  <si>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</si>
  <si>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</si>
  <si>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</si>
  <si>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</si>
  <si>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</si>
  <si>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</si>
  <si>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</si>
  <si>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</si>
  <si>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</si>
  <si>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</si>
  <si>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</si>
  <si>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</si>
  <si>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</si>
  <si>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</si>
  <si>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</si>
  <si>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</si>
  <si>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</si>
  <si>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</si>
  <si>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</si>
  <si>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</si>
  <si>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</si>
  <si>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</si>
  <si>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</si>
  <si>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</si>
  <si>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</si>
  <si>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</si>
  <si>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</si>
  <si>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</si>
  <si>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</si>
  <si>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</si>
  <si>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</si>
  <si>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</si>
  <si>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</si>
  <si>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</si>
  <si>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</si>
  <si>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</si>
  <si>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</si>
  <si>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</si>
  <si>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</si>
  <si>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</si>
  <si>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</si>
  <si>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</si>
  <si>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</si>
  <si>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</si>
  <si>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</si>
  <si>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</si>
  <si>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</si>
  <si>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</si>
  <si>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</si>
  <si>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</si>
  <si>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</si>
  <si>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</si>
  <si>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</si>
  <si>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</si>
  <si>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</si>
  <si>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</si>
  <si>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</si>
  <si>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</si>
  <si>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</si>
  <si>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</si>
  <si>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</si>
  <si>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</si>
  <si>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</si>
  <si>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</si>
  <si>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</si>
  <si>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</si>
  <si>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</si>
  <si>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</si>
  <si>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</si>
  <si>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</si>
  <si>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</si>
  <si>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</si>
  <si>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</si>
  <si>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</si>
  <si>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</si>
  <si>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</si>
  <si>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</si>
  <si>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</si>
  <si>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</si>
  <si>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</si>
  <si>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</si>
  <si>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</si>
  <si>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</si>
  <si>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</si>
  <si>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</si>
  <si>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</si>
  <si>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</si>
  <si>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</si>
  <si>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</si>
  <si>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</si>
  <si>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</si>
  <si>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</si>
  <si>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</si>
  <si>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</si>
  <si>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</si>
  <si>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</si>
  <si>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</si>
  <si>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</si>
  <si>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</si>
  <si>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</si>
  <si>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</si>
  <si>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</si>
  <si>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</si>
  <si>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</si>
  <si>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</si>
  <si>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</si>
  <si>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</si>
  <si>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</si>
  <si>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</si>
  <si>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</si>
  <si>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</si>
  <si>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</si>
  <si>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</si>
  <si>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</si>
  <si>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</si>
  <si>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</si>
  <si>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</si>
  <si>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</si>
  <si>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</si>
  <si>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</si>
  <si>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</si>
  <si>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</si>
  <si>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</si>
  <si>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</si>
  <si>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</si>
  <si>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</si>
  <si>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</si>
  <si>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</si>
  <si>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</si>
  <si>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</si>
  <si>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</si>
  <si>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</si>
  <si>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</si>
  <si>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</si>
  <si>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</si>
  <si>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</si>
  <si>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</si>
  <si>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</si>
  <si>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</si>
  <si>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</si>
  <si>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</si>
  <si>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</si>
  <si>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</si>
  <si>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</si>
  <si>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</si>
  <si>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</si>
  <si>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</si>
  <si>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</si>
  <si>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</si>
  <si>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</si>
  <si>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</si>
  <si>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</si>
  <si>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</si>
  <si>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</si>
  <si>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</si>
  <si>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</si>
  <si>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</si>
  <si>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</si>
  <si>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</si>
  <si>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</si>
  <si>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</si>
  <si>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</si>
  <si>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</si>
  <si>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</si>
  <si>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</si>
  <si>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</si>
  <si>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</si>
  <si>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</si>
  <si>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</si>
  <si>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</si>
  <si>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</si>
  <si>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</si>
  <si>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</si>
  <si>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</si>
  <si>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</si>
  <si>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</si>
  <si>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</si>
  <si>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</si>
  <si>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</si>
  <si>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</si>
  <si>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</si>
  <si>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</si>
  <si>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</si>
  <si>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</si>
  <si>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</si>
  <si>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</si>
  <si>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</si>
  <si>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</si>
  <si>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</si>
  <si>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</si>
  <si>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</si>
  <si>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</si>
  <si>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</si>
  <si>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</si>
  <si>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</si>
  <si>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</si>
  <si>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</si>
  <si>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</si>
  <si>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</si>
  <si>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</si>
  <si>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</si>
  <si>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</si>
  <si>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</si>
  <si>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</si>
  <si>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</si>
  <si>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</si>
  <si>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</si>
  <si>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</si>
  <si>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</si>
  <si>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</si>
  <si>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</si>
  <si>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</si>
  <si>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</si>
  <si>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</si>
  <si>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</si>
  <si>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</si>
  <si>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</si>
  <si>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</si>
  <si>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</si>
  <si>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</si>
  <si>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</si>
  <si>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</si>
  <si>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</si>
  <si>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</si>
  <si>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</si>
  <si>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</si>
  <si>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</si>
  <si>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</si>
  <si>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</si>
  <si>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</si>
  <si>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</si>
  <si>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</si>
  <si>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</si>
  <si>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</si>
  <si>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</si>
  <si>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</si>
  <si>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</si>
  <si>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</si>
  <si>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</si>
  <si>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</si>
  <si>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</si>
  <si>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</si>
  <si>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</si>
  <si>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</si>
  <si>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</si>
  <si>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</si>
  <si>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</si>
  <si>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</si>
  <si>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</si>
  <si>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</si>
  <si>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</si>
  <si>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</si>
  <si>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</si>
  <si>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</si>
  <si>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</si>
  <si>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</si>
  <si>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</si>
  <si>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</si>
  <si>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</si>
  <si>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</si>
  <si>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</si>
  <si>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</si>
  <si>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</si>
  <si>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</si>
  <si>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</si>
  <si>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</si>
  <si>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</si>
  <si>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</si>
  <si>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</si>
  <si>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</si>
  <si>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</si>
  <si>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</si>
  <si>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</si>
  <si>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</si>
  <si>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</si>
  <si>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</si>
  <si>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</si>
  <si>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</si>
  <si>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</si>
  <si>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</si>
  <si>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</si>
  <si>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</si>
  <si>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</si>
  <si>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</si>
  <si>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</si>
  <si>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</si>
  <si>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</si>
  <si>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</si>
  <si>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</si>
  <si>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</si>
  <si>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</si>
  <si>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</si>
  <si>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</si>
  <si>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</si>
  <si>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</si>
  <si>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</si>
  <si>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</si>
  <si>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</si>
  <si>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</si>
  <si>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</si>
  <si>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</si>
  <si>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</si>
  <si>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</si>
  <si>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</si>
  <si>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</si>
  <si>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</si>
  <si>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</si>
  <si>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</si>
  <si>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</si>
  <si>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</si>
  <si>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</si>
  <si>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</si>
  <si>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</si>
  <si>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</si>
  <si>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</si>
  <si>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</si>
  <si>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</si>
  <si>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</si>
  <si>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</si>
  <si>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</si>
  <si>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</si>
  <si>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</si>
  <si>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</si>
  <si>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</si>
  <si>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</si>
  <si>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</si>
  <si>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</si>
  <si>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</si>
  <si>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</si>
  <si>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</si>
  <si>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</si>
  <si>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</si>
  <si>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</si>
  <si>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</si>
  <si>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</si>
  <si>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</si>
  <si>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</si>
  <si>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</si>
  <si>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</si>
  <si>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</si>
  <si>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</si>
  <si>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</si>
  <si>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</si>
  <si>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</si>
  <si>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</si>
  <si>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</si>
  <si>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</si>
  <si>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</si>
  <si>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</si>
  <si>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</si>
  <si>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</si>
  <si>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</si>
  <si>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</si>
  <si>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</si>
  <si>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</si>
  <si>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</si>
  <si>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</si>
  <si>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</si>
  <si>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</si>
  <si>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</si>
  <si>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</si>
  <si>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</si>
  <si>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</si>
  <si>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</si>
  <si>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</si>
  <si>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</si>
  <si>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</si>
  <si>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</si>
  <si>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</si>
  <si>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</si>
  <si>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</si>
  <si>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</si>
  <si>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</si>
  <si>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</si>
  <si>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</si>
  <si>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</si>
  <si>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</si>
  <si>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</si>
  <si>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</si>
  <si>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</si>
  <si>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</si>
  <si>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</si>
  <si>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</si>
  <si>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</si>
  <si>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</si>
  <si>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</si>
  <si>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</si>
  <si>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</si>
  <si>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</si>
  <si>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</si>
  <si>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</si>
  <si>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</si>
  <si>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</si>
  <si>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</si>
  <si>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</si>
  <si>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</si>
  <si>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</si>
  <si>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</si>
  <si>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</si>
  <si>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</si>
  <si>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</si>
  <si>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</si>
  <si>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</si>
  <si>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</si>
  <si>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</si>
  <si>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</si>
  <si>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</si>
  <si>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</si>
  <si>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</si>
  <si>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</si>
  <si>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</si>
  <si>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</si>
  <si>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</si>
  <si>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</si>
  <si>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</si>
  <si>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</si>
  <si>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</si>
  <si>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</si>
  <si>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</si>
  <si>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</si>
  <si>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</si>
  <si>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</si>
  <si>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</si>
  <si>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</si>
  <si>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</si>
  <si>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</si>
  <si>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</si>
  <si>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</si>
  <si>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</si>
  <si>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</si>
  <si>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</si>
  <si>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</si>
  <si>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</si>
  <si>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</si>
  <si>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</si>
  <si>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</si>
  <si>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</si>
  <si>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</si>
  <si>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</si>
  <si>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</si>
  <si>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</si>
  <si>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</si>
  <si>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</si>
  <si>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</si>
  <si>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</si>
  <si>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</si>
  <si>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</si>
  <si>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</si>
  <si>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</si>
  <si>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</si>
  <si>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</si>
  <si>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</si>
  <si>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</si>
  <si>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</si>
  <si>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</si>
  <si>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</si>
  <si>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</si>
  <si>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</si>
  <si>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</si>
  <si>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</si>
  <si>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</si>
  <si>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</si>
  <si>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</si>
  <si>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</si>
  <si>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</si>
  <si>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</si>
  <si>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</si>
  <si>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</si>
  <si>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</si>
  <si>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</si>
  <si>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</si>
  <si>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</si>
  <si>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</si>
  <si>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</si>
  <si>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</si>
  <si>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</si>
  <si>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</si>
  <si>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</si>
  <si>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</si>
  <si>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</si>
  <si>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</si>
  <si>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</si>
  <si>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</si>
  <si>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</si>
  <si>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</si>
  <si>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</si>
  <si>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</si>
  <si>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</si>
  <si>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</si>
  <si>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</si>
  <si>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</si>
  <si>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</si>
  <si>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</si>
  <si>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</si>
  <si>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</si>
  <si>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</si>
  <si>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</si>
  <si>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</si>
  <si>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</si>
  <si>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</si>
  <si>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</si>
  <si>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</si>
  <si>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</si>
  <si>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</si>
  <si>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</si>
  <si>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</si>
  <si>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</si>
  <si>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</si>
  <si>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</si>
  <si>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</si>
  <si>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</si>
  <si>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</si>
  <si>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</si>
  <si>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</si>
  <si>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</si>
  <si>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</si>
  <si>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</si>
  <si>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</si>
  <si>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</si>
  <si>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</si>
  <si>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</si>
  <si>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</si>
  <si>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</si>
  <si>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</si>
  <si>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</si>
  <si>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</si>
  <si>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</si>
  <si>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</si>
  <si>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</si>
  <si>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</si>
  <si>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</si>
  <si>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</si>
  <si>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</si>
  <si>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</si>
  <si>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</si>
  <si>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</si>
  <si>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</si>
  <si>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</si>
  <si>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</si>
  <si>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</si>
  <si>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</si>
  <si>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</si>
  <si>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</si>
  <si>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</si>
  <si>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</si>
  <si>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</si>
  <si>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</si>
  <si>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</si>
  <si>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</si>
  <si>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</si>
  <si>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</si>
  <si>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</si>
  <si>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</si>
  <si>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</si>
  <si>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</si>
  <si>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</si>
  <si>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</si>
  <si>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</si>
  <si>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</si>
  <si>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</si>
  <si>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</si>
  <si>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</si>
  <si>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</si>
  <si>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</si>
  <si>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</si>
  <si>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</si>
  <si>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</si>
  <si>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</si>
  <si>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</si>
  <si>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</si>
  <si>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</si>
  <si>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</si>
  <si>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</si>
  <si>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</si>
  <si>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</si>
  <si>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</si>
  <si>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</si>
  <si>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</si>
  <si>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</si>
  <si>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</si>
  <si>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</si>
  <si>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</si>
  <si>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</si>
  <si>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</si>
  <si>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</si>
  <si>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</si>
  <si>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</si>
  <si>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</si>
  <si>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</si>
  <si>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</si>
  <si>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</si>
  <si>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</si>
  <si>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</si>
  <si>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</si>
  <si>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</si>
  <si>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</si>
  <si>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</si>
  <si>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</si>
  <si>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</si>
  <si>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</si>
  <si>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</si>
  <si>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</si>
  <si>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</si>
  <si>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</si>
  <si>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</si>
  <si>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</si>
  <si>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</si>
  <si>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</si>
  <si>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</si>
  <si>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</si>
  <si>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</si>
  <si>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</si>
  <si>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</si>
  <si>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</si>
  <si>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</si>
  <si>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</si>
  <si>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</si>
  <si>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</si>
  <si>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</si>
  <si>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</si>
  <si>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</si>
  <si>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</si>
  <si>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</si>
  <si>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</si>
  <si>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</si>
  <si>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</si>
  <si>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</si>
  <si>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</si>
  <si>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</si>
  <si>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</si>
  <si>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</si>
  <si>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</si>
  <si>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</si>
  <si>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</si>
  <si>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</si>
  <si>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</si>
  <si>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</si>
  <si>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</si>
  <si>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</si>
  <si>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</si>
  <si>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</si>
  <si>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</si>
  <si>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</si>
  <si>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</si>
  <si>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</si>
  <si>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</si>
  <si>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</si>
  <si>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</si>
  <si>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</si>
  <si>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</si>
  <si>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</si>
  <si>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</si>
  <si>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</si>
  <si>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</si>
  <si>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</si>
  <si>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</si>
  <si>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</si>
  <si>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</si>
  <si>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</si>
  <si>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</si>
  <si>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</si>
  <si>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</si>
  <si>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</si>
  <si>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</si>
  <si>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</si>
  <si>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</si>
  <si>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</si>
  <si>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</si>
  <si>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</si>
  <si>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</si>
  <si>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</si>
  <si>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</si>
  <si>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</si>
  <si>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</si>
  <si>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</si>
  <si>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</si>
  <si>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</si>
  <si>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</si>
  <si>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</si>
  <si>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</si>
  <si>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</si>
  <si>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</si>
  <si>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</si>
  <si>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</si>
  <si>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</si>
  <si>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</si>
  <si>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</si>
  <si>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</si>
  <si>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</si>
  <si>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</si>
  <si>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</si>
  <si>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</si>
  <si>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</si>
  <si>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</si>
  <si>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</si>
  <si>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</si>
  <si>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</si>
  <si>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</si>
  <si>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</si>
  <si>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</si>
  <si>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</si>
  <si>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</si>
  <si>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</si>
  <si>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</si>
  <si>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</si>
  <si>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</si>
  <si>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</si>
  <si>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</si>
  <si>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</si>
  <si>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</si>
  <si>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</si>
  <si>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</si>
  <si>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</si>
  <si>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</si>
  <si>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</si>
  <si>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</si>
  <si>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</si>
  <si>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</si>
  <si>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</si>
  <si>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</si>
  <si>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</si>
  <si>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</si>
  <si>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</si>
  <si>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</si>
  <si>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</si>
  <si>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</si>
  <si>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</si>
  <si>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</si>
  <si>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</si>
  <si>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</si>
  <si>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</si>
  <si>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</si>
  <si>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</si>
  <si>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</si>
  <si>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</si>
  <si>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</si>
  <si>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</si>
  <si>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</si>
  <si>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</si>
  <si>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</si>
  <si>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</si>
  <si>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</si>
  <si>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</si>
  <si>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</si>
  <si>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</si>
  <si>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</si>
  <si>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</si>
  <si>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</si>
  <si>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</si>
  <si>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</si>
  <si>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</si>
  <si>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</si>
  <si>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</si>
  <si>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</si>
  <si>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</si>
  <si>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</si>
  <si>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</si>
  <si>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</si>
  <si>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</si>
  <si>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</si>
  <si>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</si>
  <si>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</si>
  <si>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</si>
  <si>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</si>
  <si>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</si>
  <si>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</si>
  <si>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</si>
  <si>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</si>
  <si>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</si>
  <si>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</si>
  <si>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</si>
  <si>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</si>
  <si>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</si>
  <si>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</si>
  <si>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</si>
  <si>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</si>
  <si>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</si>
  <si>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</si>
  <si>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</si>
  <si>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</si>
  <si>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</si>
  <si>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</si>
  <si>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</si>
  <si>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</si>
  <si>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</si>
  <si>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</si>
  <si>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</si>
  <si>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</si>
  <si>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</si>
  <si>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</si>
  <si>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</si>
  <si>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</si>
  <si>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</si>
  <si>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</si>
  <si>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</si>
  <si>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</si>
  <si>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</si>
  <si>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</si>
  <si>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</si>
  <si>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</si>
  <si>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</si>
  <si>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</si>
  <si>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</si>
  <si>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</si>
  <si>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</si>
  <si>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</si>
  <si>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</si>
  <si>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</si>
  <si>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</si>
  <si>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</si>
  <si>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</si>
  <si>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</si>
  <si>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</si>
  <si>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</si>
  <si>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</si>
  <si>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</si>
  <si>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</si>
  <si>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</si>
  <si>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</si>
  <si>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</si>
  <si>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</si>
  <si>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</si>
  <si>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</si>
  <si>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</si>
  <si>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</si>
  <si>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</si>
  <si>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</si>
  <si>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</si>
  <si>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</si>
  <si>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</si>
  <si>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</si>
  <si>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</si>
  <si>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</si>
  <si>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</si>
  <si>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</si>
  <si>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</si>
  <si>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</si>
  <si>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</si>
  <si>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</si>
  <si>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</si>
  <si>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</si>
  <si>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</si>
  <si>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</si>
  <si>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</si>
  <si>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</si>
  <si>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</si>
  <si>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</si>
  <si>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</si>
  <si>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</si>
  <si>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</si>
  <si>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</si>
  <si>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</si>
  <si>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</si>
  <si>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</si>
  <si>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</si>
  <si>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</si>
  <si>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</si>
  <si>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</si>
  <si>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</si>
  <si>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</si>
  <si>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</si>
  <si>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</si>
  <si>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</si>
  <si>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</si>
  <si>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</si>
  <si>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</si>
  <si>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</si>
  <si>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</si>
  <si>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</si>
  <si>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</si>
  <si>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</si>
  <si>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</si>
  <si>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</si>
  <si>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</si>
  <si>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</si>
  <si>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</si>
  <si>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</si>
  <si>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</si>
  <si>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</si>
  <si>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</si>
  <si>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</si>
  <si>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</si>
  <si>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</si>
  <si>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</si>
  <si>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</si>
  <si>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</si>
  <si>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</si>
  <si>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</si>
  <si>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</si>
  <si>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</si>
  <si>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</si>
  <si>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</si>
  <si>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</si>
  <si>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</si>
  <si>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</si>
  <si>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</si>
  <si>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</si>
  <si>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</si>
  <si>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</si>
  <si>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</si>
  <si>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</si>
  <si>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</si>
  <si>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</si>
  <si>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</si>
  <si>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</si>
  <si>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</si>
  <si>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</si>
  <si>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</si>
  <si>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</si>
  <si>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</si>
  <si>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</si>
  <si>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</si>
  <si>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</si>
  <si>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</si>
  <si>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</si>
  <si>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</si>
  <si>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</si>
  <si>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</si>
  <si>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</si>
  <si>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</si>
  <si>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</si>
  <si>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</si>
  <si>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</si>
  <si>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</si>
  <si>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</si>
  <si>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</si>
  <si>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</si>
  <si>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</si>
  <si>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</si>
  <si>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</si>
  <si>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</si>
  <si>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</si>
  <si>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</si>
  <si>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</si>
  <si>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</si>
  <si>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</si>
  <si>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</si>
  <si>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</si>
  <si>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</si>
  <si>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</si>
  <si>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</si>
  <si>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</si>
  <si>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</si>
  <si>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</si>
  <si>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</si>
  <si>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</si>
  <si>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</si>
  <si>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</si>
  <si>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</si>
  <si>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</si>
  <si>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</si>
  <si>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</si>
  <si>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</si>
  <si>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</si>
  <si>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</si>
  <si>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</si>
  <si>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</si>
  <si>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</si>
  <si>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</si>
  <si>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</si>
  <si>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</si>
  <si>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</si>
  <si>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</si>
  <si>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</si>
  <si>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</si>
  <si>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</si>
  <si>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</si>
  <si>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</si>
  <si>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</si>
  <si>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</si>
  <si>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</si>
  <si>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</si>
  <si>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</si>
  <si>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</si>
  <si>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</si>
  <si>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</si>
  <si>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</si>
  <si>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</si>
  <si>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</si>
  <si>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</si>
  <si>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</si>
  <si>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</si>
  <si>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</si>
  <si>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</si>
  <si>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</si>
  <si>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</si>
  <si>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</si>
  <si>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</si>
  <si>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</si>
  <si>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</si>
  <si>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</si>
  <si>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</si>
  <si>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</si>
  <si>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</si>
  <si>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</si>
  <si>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</si>
  <si>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</si>
  <si>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</si>
  <si>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</si>
  <si>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</si>
  <si>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</si>
  <si>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</si>
  <si>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</si>
  <si>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</si>
  <si>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</si>
  <si>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</si>
  <si>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</si>
  <si>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</si>
  <si>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</si>
  <si>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</si>
  <si>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</si>
  <si>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</si>
  <si>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</si>
  <si>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</si>
  <si>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</si>
  <si>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</si>
  <si>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</si>
  <si>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</si>
  <si>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</si>
  <si>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</si>
  <si>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</si>
  <si>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</si>
  <si>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</si>
  <si>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</si>
  <si>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</si>
  <si>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</si>
  <si>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</si>
  <si>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</si>
  <si>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</si>
  <si>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</si>
  <si>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</si>
  <si>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</si>
  <si>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</si>
  <si>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</si>
  <si>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</si>
  <si>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</si>
  <si>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</si>
  <si>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</si>
  <si>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</si>
  <si>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</si>
  <si>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</si>
  <si>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</si>
  <si>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</si>
  <si>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</si>
  <si>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</si>
  <si>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</si>
  <si>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</si>
  <si>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</si>
  <si>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</si>
  <si>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</si>
  <si>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</si>
  <si>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</si>
  <si>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</si>
  <si>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</si>
  <si>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</si>
  <si>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</si>
  <si>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</si>
  <si>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</si>
  <si>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</si>
  <si>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</si>
  <si>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</si>
  <si>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</si>
  <si>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</si>
  <si>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</si>
  <si>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</si>
  <si>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</si>
  <si>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</si>
  <si>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</si>
  <si>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</si>
  <si>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</si>
  <si>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</si>
  <si>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</si>
  <si>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</si>
  <si>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</si>
  <si>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</si>
  <si>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</si>
  <si>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</si>
  <si>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</si>
  <si>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</si>
  <si>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</si>
  <si>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</si>
  <si>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</si>
  <si>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</si>
  <si>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</si>
  <si>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</si>
  <si>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</si>
  <si>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</si>
  <si>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</si>
  <si>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</si>
  <si>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</si>
  <si>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</si>
  <si>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</si>
  <si>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</si>
  <si>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</si>
  <si>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</si>
  <si>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</si>
  <si>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</si>
  <si>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</si>
  <si>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</si>
  <si>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</si>
  <si>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</si>
  <si>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</si>
  <si>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</si>
  <si>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</si>
  <si>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</si>
  <si>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</si>
  <si>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</si>
  <si>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</si>
  <si>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</si>
  <si>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</si>
  <si>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</si>
  <si>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</si>
  <si>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</si>
  <si>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</si>
  <si>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</si>
  <si>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</si>
  <si>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</si>
  <si>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</si>
  <si>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</si>
  <si>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</si>
  <si>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</si>
  <si>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</si>
  <si>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</si>
  <si>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</si>
  <si>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</si>
  <si>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</si>
  <si>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</si>
  <si>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</si>
  <si>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</si>
  <si>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</si>
  <si>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</si>
  <si>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</si>
  <si>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</si>
  <si>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</si>
  <si>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</si>
  <si>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</si>
  <si>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</si>
  <si>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</si>
  <si>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</si>
  <si>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</si>
  <si>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</si>
  <si>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</si>
  <si>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</si>
  <si>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</si>
  <si>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</si>
  <si>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</si>
  <si>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</si>
  <si>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</si>
  <si>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</si>
  <si>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</si>
  <si>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</si>
  <si>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</si>
  <si>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</si>
  <si>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</si>
  <si>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</si>
  <si>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</si>
  <si>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</si>
  <si>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</si>
  <si>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</si>
  <si>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</si>
  <si>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</si>
  <si>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</si>
  <si>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</si>
  <si>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</si>
  <si>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</si>
  <si>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</si>
  <si>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</si>
  <si>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</si>
  <si>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</si>
  <si>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</si>
  <si>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</si>
  <si>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</si>
  <si>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</si>
  <si>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</si>
  <si>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</si>
  <si>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</si>
  <si>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</si>
  <si>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</si>
  <si>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</si>
  <si>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</si>
  <si>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</si>
  <si>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</si>
  <si>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</si>
  <si>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</si>
  <si>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</si>
  <si>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</si>
  <si>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</si>
  <si>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</si>
  <si>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</si>
  <si>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</si>
  <si>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</si>
  <si>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</si>
  <si>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</si>
  <si>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</si>
  <si>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</si>
  <si>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</si>
  <si>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</si>
  <si>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</si>
  <si>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</si>
  <si>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</si>
  <si>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</si>
  <si>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</si>
  <si>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</si>
  <si>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</si>
  <si>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</si>
  <si>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</si>
  <si>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</si>
  <si>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</si>
  <si>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</si>
  <si>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</si>
  <si>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</si>
  <si>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</si>
  <si>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</si>
  <si>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</si>
  <si>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</si>
  <si>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</si>
  <si>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</si>
  <si>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</si>
  <si>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</si>
  <si>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</si>
  <si>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</si>
  <si>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</si>
  <si>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</si>
  <si>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</si>
  <si>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</si>
  <si>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</si>
  <si>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</si>
  <si>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</si>
  <si>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</si>
  <si>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</si>
  <si>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</si>
  <si>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</si>
  <si>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</si>
  <si>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</si>
  <si>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</si>
  <si>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</si>
  <si>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</si>
  <si>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</si>
  <si>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</si>
  <si>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</si>
  <si>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</si>
  <si>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</si>
  <si>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</si>
  <si>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</si>
  <si>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</si>
  <si>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</si>
  <si>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</si>
  <si>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</si>
  <si>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</si>
  <si>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</si>
  <si>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</si>
  <si>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</si>
  <si>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</si>
  <si>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</si>
  <si>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</si>
  <si>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</si>
  <si>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</si>
  <si>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</si>
  <si>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</si>
  <si>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</si>
  <si>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</si>
  <si>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</si>
  <si>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</si>
  <si>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</si>
  <si>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</si>
  <si>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</si>
  <si>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</si>
  <si>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</si>
  <si>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</si>
  <si>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</si>
  <si>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</si>
  <si>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</si>
  <si>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</si>
  <si>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</si>
  <si>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</si>
  <si>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</si>
  <si>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</si>
  <si>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</si>
  <si>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</si>
  <si>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</si>
  <si>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</si>
  <si>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</si>
  <si>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</si>
  <si>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</si>
  <si>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</si>
  <si>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</si>
  <si>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</si>
  <si>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</si>
  <si>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</si>
  <si>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</si>
  <si>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</si>
  <si>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</si>
  <si>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</si>
  <si>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</si>
  <si>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</si>
  <si>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</si>
  <si>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</si>
  <si>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</si>
  <si>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</si>
  <si>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</si>
  <si>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</si>
  <si>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</si>
  <si>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</si>
  <si>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</si>
  <si>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</si>
  <si>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</si>
  <si>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</si>
  <si>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</si>
  <si>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</si>
  <si>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</si>
  <si>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</si>
  <si>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</si>
  <si>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</si>
  <si>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</si>
  <si>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</si>
  <si>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</si>
  <si>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</si>
  <si>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</si>
  <si>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</si>
  <si>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</si>
  <si>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</si>
  <si>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</si>
  <si>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</si>
  <si>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</si>
  <si>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</si>
  <si>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</si>
  <si>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</si>
  <si>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</si>
  <si>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</si>
  <si>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</si>
  <si>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</si>
  <si>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</si>
  <si>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</si>
  <si>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</si>
  <si>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</si>
  <si>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</si>
  <si>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</si>
  <si>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</si>
  <si>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</si>
  <si>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</si>
  <si>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</si>
  <si>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</si>
  <si>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</si>
  <si>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</si>
  <si>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</si>
  <si>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</si>
  <si>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</si>
  <si>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</si>
  <si>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</si>
  <si>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</si>
  <si>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</si>
  <si>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</si>
  <si>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</si>
  <si>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</si>
  <si>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</si>
  <si>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</si>
  <si>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</si>
  <si>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</si>
  <si>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</si>
  <si>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</si>
  <si>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</si>
  <si>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</si>
  <si>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</si>
  <si>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</si>
  <si>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</si>
  <si>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</si>
  <si>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</si>
  <si>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</si>
  <si>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</si>
  <si>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</si>
  <si>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</si>
  <si>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</si>
  <si>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</si>
  <si>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</si>
  <si>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</si>
  <si>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</si>
  <si>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</si>
  <si>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</si>
  <si>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</si>
  <si>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</si>
  <si>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</si>
  <si>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</si>
  <si>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</si>
  <si>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</si>
  <si>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</si>
  <si>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</si>
  <si>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</si>
  <si>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</si>
  <si>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</si>
  <si>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</si>
  <si>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</si>
  <si>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</si>
  <si>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</si>
  <si>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</si>
  <si>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</si>
  <si>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</si>
  <si>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</si>
  <si>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</si>
  <si>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</si>
  <si>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</si>
  <si>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</si>
  <si>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</si>
  <si>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</si>
  <si>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</si>
  <si>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</si>
  <si>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</si>
  <si>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</si>
  <si>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</si>
  <si>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</si>
  <si>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</si>
  <si>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</si>
  <si>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</si>
  <si>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</si>
  <si>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</si>
  <si>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</si>
  <si>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</si>
  <si>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</si>
  <si>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</si>
  <si>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</si>
  <si>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</si>
  <si>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</si>
  <si>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</si>
  <si>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</si>
  <si>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</si>
  <si>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</si>
  <si>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</si>
  <si>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</si>
  <si>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</si>
  <si>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</si>
  <si>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</si>
  <si>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</si>
  <si>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</si>
  <si>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</si>
  <si>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</si>
  <si>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</si>
  <si>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</si>
  <si>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</si>
  <si>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</si>
  <si>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</si>
  <si>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</si>
  <si>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</si>
  <si>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</si>
  <si>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</si>
  <si>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</si>
  <si>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</si>
  <si>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</si>
  <si>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</si>
  <si>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</si>
  <si>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</si>
  <si>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</si>
  <si>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</si>
  <si>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</si>
  <si>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</si>
  <si>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</si>
  <si>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</si>
  <si>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</si>
  <si>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</si>
  <si>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</si>
  <si>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</si>
  <si>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</si>
  <si>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</si>
  <si>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</si>
  <si>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</si>
  <si>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</si>
  <si>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</si>
  <si>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</si>
  <si>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</si>
  <si>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</si>
  <si>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</si>
  <si>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</si>
  <si>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</si>
  <si>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</si>
  <si>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</si>
  <si>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</si>
  <si>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</si>
  <si>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</si>
  <si>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</si>
  <si>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</si>
  <si>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</si>
  <si>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</si>
  <si>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</si>
  <si>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</si>
  <si>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</si>
  <si>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</si>
  <si>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</si>
  <si>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</si>
  <si>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</si>
  <si>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</si>
  <si>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</si>
  <si>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</si>
  <si>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</si>
  <si>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</si>
  <si>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</si>
  <si>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</si>
  <si>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</si>
  <si>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</si>
  <si>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</si>
  <si>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</si>
  <si>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</si>
  <si>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</si>
  <si>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</si>
  <si>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</si>
  <si>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</si>
  <si>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</si>
  <si>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</si>
  <si>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</si>
  <si>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</si>
  <si>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</si>
  <si>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</si>
  <si>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</si>
  <si>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</si>
  <si>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</si>
  <si>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</si>
  <si>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</si>
  <si>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</si>
  <si>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</si>
  <si>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</si>
  <si>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</si>
  <si>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</si>
  <si>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</si>
  <si>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</si>
  <si>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</si>
  <si>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</si>
  <si>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</si>
  <si>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</si>
  <si>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</si>
  <si>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</si>
  <si>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</si>
  <si>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</si>
  <si>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</si>
  <si>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</si>
  <si>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</si>
  <si>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</si>
  <si>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</si>
  <si>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</si>
  <si>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</si>
  <si>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</si>
  <si>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</si>
  <si>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</si>
  <si>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</si>
  <si>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</si>
  <si>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</si>
  <si>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</si>
  <si>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</si>
  <si>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</si>
  <si>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</si>
  <si>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</si>
  <si>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</si>
  <si>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</si>
  <si>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</si>
  <si>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</si>
  <si>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</si>
  <si>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</si>
  <si>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</si>
  <si>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</si>
  <si>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</si>
  <si>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</si>
  <si>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</si>
  <si>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</si>
  <si>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</si>
  <si>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</si>
  <si>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</si>
  <si>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</si>
  <si>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</si>
  <si>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</si>
  <si>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</si>
  <si>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</si>
  <si>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</si>
  <si>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</si>
  <si>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</si>
  <si>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</si>
  <si>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</si>
  <si>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</si>
  <si>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</si>
  <si>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</si>
  <si>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</si>
  <si>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</si>
  <si>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</si>
  <si>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</si>
  <si>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</si>
  <si>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</si>
  <si>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</si>
  <si>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</si>
  <si>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</si>
  <si>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</si>
  <si>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</si>
  <si>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</si>
  <si>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</si>
  <si>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</si>
  <si>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</si>
  <si>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</si>
  <si>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</si>
  <si>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</si>
  <si>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</si>
  <si>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</si>
  <si>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</si>
  <si>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</si>
  <si>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</si>
  <si>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</si>
  <si>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</si>
  <si>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</si>
  <si>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</si>
  <si>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</si>
  <si>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</si>
  <si>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</si>
  <si>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</si>
  <si>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</si>
  <si>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</si>
  <si>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</si>
  <si>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</si>
  <si>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</si>
  <si>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</si>
  <si>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</si>
  <si>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</si>
  <si>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</si>
  <si>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</si>
  <si>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</si>
  <si>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</si>
  <si>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</si>
  <si>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</si>
  <si>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</si>
  <si>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</si>
  <si>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</si>
  <si>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</si>
  <si>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</si>
  <si>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</si>
  <si>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</si>
  <si>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</si>
  <si>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</si>
  <si>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</si>
  <si>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</si>
  <si>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</si>
  <si>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</si>
  <si>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</si>
  <si>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</si>
  <si>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</si>
  <si>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</si>
  <si>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</si>
  <si>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</si>
  <si>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</si>
  <si>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</si>
  <si>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</si>
  <si>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</si>
  <si>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</si>
  <si>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</si>
  <si>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</si>
  <si>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</si>
  <si>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</si>
  <si>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</si>
  <si>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</si>
  <si>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</si>
  <si>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</si>
  <si>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</si>
  <si>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</si>
  <si>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</si>
  <si>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</si>
  <si>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</si>
  <si>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</si>
  <si>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</si>
  <si>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</si>
  <si>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</si>
  <si>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</si>
  <si>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</si>
  <si>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</si>
  <si>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</si>
  <si>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</si>
  <si>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</si>
  <si>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</si>
  <si>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</si>
  <si>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</si>
  <si>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</si>
  <si>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</si>
  <si>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</si>
  <si>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</si>
  <si>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</si>
  <si>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</si>
  <si>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</si>
  <si>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</si>
  <si>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</si>
  <si>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</si>
  <si>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</si>
  <si>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</si>
  <si>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</si>
  <si>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</si>
  <si>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</si>
  <si>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</si>
  <si>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</si>
  <si>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</si>
  <si>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</si>
  <si>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</si>
  <si>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</si>
  <si>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</si>
  <si>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</si>
  <si>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</si>
  <si>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</si>
  <si>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</si>
  <si>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</si>
  <si>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</si>
  <si>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</si>
  <si>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</si>
  <si>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</si>
  <si>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</si>
  <si>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</si>
  <si>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</si>
  <si>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</si>
  <si>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</si>
  <si>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</si>
  <si>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</si>
  <si>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</si>
  <si>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</si>
  <si>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</si>
  <si>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</si>
  <si>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</si>
  <si>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</si>
  <si>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</si>
  <si>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</si>
  <si>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</si>
  <si>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</si>
  <si>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</si>
  <si>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</si>
  <si>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</si>
  <si>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</si>
  <si>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</si>
  <si>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</si>
  <si>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</si>
  <si>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</si>
  <si>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</si>
  <si>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</si>
  <si>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</si>
  <si>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</si>
  <si>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</si>
  <si>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</si>
  <si>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</si>
  <si>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</si>
  <si>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</si>
  <si>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</si>
  <si>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</si>
  <si>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</si>
  <si>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</si>
  <si>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</si>
  <si>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</si>
  <si>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</si>
  <si>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</si>
  <si>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</si>
  <si>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</si>
  <si>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</si>
  <si>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</si>
  <si>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</si>
  <si>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</si>
  <si>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</si>
  <si>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</si>
  <si>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</si>
  <si>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</si>
  <si>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</si>
  <si>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</si>
  <si>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</si>
  <si>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</si>
  <si>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</si>
  <si>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</si>
  <si>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</si>
  <si>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</si>
  <si>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</si>
  <si>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</si>
  <si>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</si>
  <si>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</si>
  <si>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</si>
  <si>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</si>
  <si>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</si>
  <si>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</si>
  <si>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</si>
  <si>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</si>
  <si>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</si>
  <si>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</si>
  <si>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</si>
  <si>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</si>
  <si>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</si>
  <si>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</si>
  <si>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</si>
  <si>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</si>
  <si>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</si>
  <si>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</si>
  <si>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</si>
  <si>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</si>
  <si>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</si>
  <si>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</si>
  <si>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</si>
  <si>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</si>
  <si>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</si>
  <si>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</si>
  <si>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</si>
  <si>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</si>
  <si>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</si>
  <si>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</si>
  <si>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</si>
  <si>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</si>
  <si>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</si>
  <si>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</si>
  <si>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</si>
  <si>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</si>
  <si>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</si>
  <si>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</si>
  <si>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</si>
  <si>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</si>
  <si>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</si>
  <si>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</si>
  <si>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</si>
  <si>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</si>
  <si>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</si>
  <si>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</si>
  <si>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</si>
  <si>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</si>
  <si>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</si>
  <si>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</si>
  <si>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</si>
  <si>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</si>
  <si>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</si>
  <si>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</si>
  <si>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</si>
  <si>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</si>
  <si>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</si>
  <si>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</si>
  <si>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</si>
  <si>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</si>
  <si>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</si>
  <si>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</si>
  <si>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</si>
  <si>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</si>
  <si>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</si>
  <si>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</si>
  <si>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</si>
  <si>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</si>
  <si>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</si>
  <si>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</si>
  <si>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</si>
  <si>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</si>
  <si>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</si>
  <si>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</si>
  <si>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</si>
  <si>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</si>
  <si>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</si>
  <si>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</si>
  <si>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</si>
  <si>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</si>
  <si>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</si>
  <si>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</si>
  <si>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</si>
  <si>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</si>
  <si>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</si>
  <si>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</si>
  <si>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</si>
  <si>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</si>
  <si>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</si>
  <si>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</si>
  <si>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</si>
  <si>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</si>
  <si>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</si>
  <si>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</si>
  <si>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</si>
  <si>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</si>
  <si>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</si>
  <si>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</si>
  <si>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</si>
  <si>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</si>
  <si>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</si>
  <si>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</si>
  <si>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</si>
  <si>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</si>
  <si>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</si>
  <si>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</si>
  <si>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</si>
  <si>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</si>
  <si>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</si>
  <si>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</si>
  <si>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</si>
  <si>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</si>
  <si>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</si>
  <si>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</si>
  <si>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</si>
  <si>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</si>
  <si>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</si>
  <si>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</si>
  <si>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</si>
  <si>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</si>
  <si>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</si>
  <si>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</si>
  <si>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</si>
  <si>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</si>
  <si>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</si>
  <si>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</si>
  <si>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</si>
  <si>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</si>
  <si>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</si>
  <si>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</si>
  <si>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</si>
  <si>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</si>
  <si>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</si>
  <si>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</si>
  <si>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</si>
  <si>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</si>
  <si>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</si>
  <si>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</si>
  <si>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</si>
  <si>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</si>
  <si>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</si>
  <si>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</si>
  <si>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</si>
  <si>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</si>
  <si>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</si>
  <si>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</si>
  <si>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</si>
  <si>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</si>
  <si>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</si>
  <si>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</si>
  <si>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</si>
  <si>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</si>
  <si>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</si>
  <si>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</si>
  <si>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</si>
  <si>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</si>
  <si>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</si>
  <si>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</si>
  <si>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</si>
  <si>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</si>
  <si>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</si>
  <si>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</si>
  <si>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</si>
  <si>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</si>
  <si>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</si>
  <si>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</si>
  <si>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</si>
  <si>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</si>
  <si>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</si>
  <si>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</si>
  <si>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</si>
  <si>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</si>
  <si>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</si>
  <si>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</si>
  <si>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</si>
  <si>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</si>
  <si>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</si>
  <si>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</si>
  <si>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</si>
  <si>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</si>
  <si>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</si>
  <si>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</si>
  <si>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</si>
  <si>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</si>
  <si>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</si>
  <si>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</si>
  <si>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</si>
  <si>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</si>
  <si>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</si>
  <si>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</si>
  <si>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</si>
  <si>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</si>
  <si>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</si>
  <si>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</si>
  <si>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</si>
  <si>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</si>
  <si>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</si>
  <si>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</si>
  <si>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</si>
  <si>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</si>
  <si>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</si>
  <si>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</si>
  <si>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</si>
  <si>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</si>
  <si>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</si>
  <si>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</si>
  <si>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</si>
  <si>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</si>
  <si>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</si>
  <si>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</si>
  <si>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</si>
  <si>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</si>
  <si>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</si>
  <si>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</si>
  <si>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</si>
  <si>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</si>
  <si>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</si>
  <si>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</si>
  <si>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</si>
  <si>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</si>
  <si>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</si>
  <si>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</si>
  <si>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</si>
  <si>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</si>
  <si>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</si>
  <si>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</si>
  <si>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</si>
  <si>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</si>
  <si>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</si>
  <si>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</si>
  <si>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</si>
  <si>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</si>
  <si>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</si>
  <si>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</si>
  <si>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</si>
  <si>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</si>
  <si>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</si>
  <si>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</si>
  <si>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</si>
  <si>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</si>
  <si>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</si>
  <si>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</si>
  <si>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</si>
  <si>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</si>
  <si>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</si>
  <si>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</si>
  <si>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</si>
  <si>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</si>
  <si>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</si>
  <si>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</si>
  <si>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</si>
  <si>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</si>
  <si>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</si>
  <si>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</si>
  <si>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</si>
  <si>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</si>
  <si>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</si>
  <si>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</si>
  <si>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</si>
  <si>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</si>
  <si>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</si>
  <si>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</si>
  <si>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</si>
  <si>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</si>
  <si>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</si>
  <si>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</si>
  <si>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</si>
  <si>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</si>
  <si>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</si>
  <si>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</si>
  <si>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</si>
  <si>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</si>
  <si>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</si>
  <si>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</si>
  <si>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</si>
  <si>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</si>
  <si>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</si>
  <si>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</si>
  <si>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</si>
  <si>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</si>
  <si>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</si>
  <si>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</si>
  <si>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</si>
  <si>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</si>
  <si>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</si>
  <si>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</si>
  <si>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</si>
  <si>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</si>
  <si>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</si>
  <si>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</si>
  <si>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</si>
  <si>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</si>
  <si>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</si>
  <si>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</si>
  <si>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</si>
  <si>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</si>
  <si>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</si>
  <si>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</si>
  <si>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</si>
  <si>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</si>
  <si>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</si>
  <si>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</si>
  <si>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</si>
  <si>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</si>
  <si>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</si>
  <si>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</si>
  <si>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</si>
  <si>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</si>
  <si>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</si>
  <si>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</si>
  <si>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</si>
  <si>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</si>
  <si>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</si>
  <si>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</si>
  <si>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</si>
  <si>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</si>
  <si>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</si>
  <si>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</si>
  <si>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</si>
  <si>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</si>
  <si>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</si>
  <si>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</si>
  <si>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</si>
  <si>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</si>
  <si>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</si>
  <si>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</si>
  <si>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</si>
  <si>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</si>
  <si>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</si>
  <si>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</si>
  <si>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</si>
  <si>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</si>
  <si>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</si>
  <si>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</si>
  <si>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</si>
  <si>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</si>
  <si>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</si>
  <si>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</si>
  <si>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</si>
  <si>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</si>
  <si>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</si>
  <si>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</si>
  <si>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</si>
  <si>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</si>
  <si>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</si>
  <si>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</si>
  <si>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</si>
  <si>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</si>
  <si>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</si>
  <si>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</si>
  <si>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</si>
  <si>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</si>
  <si>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</si>
  <si>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</si>
  <si>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</si>
  <si>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</si>
  <si>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</si>
  <si>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</si>
  <si>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</si>
  <si>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</si>
  <si>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</si>
  <si>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</si>
  <si>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</si>
  <si>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</si>
  <si>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</si>
  <si>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</si>
  <si>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</si>
  <si>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</si>
  <si>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</si>
  <si>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</si>
  <si>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</si>
  <si>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</si>
  <si>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</si>
  <si>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</si>
  <si>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</si>
  <si>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</si>
  <si>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</si>
  <si>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</si>
  <si>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</si>
  <si>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</si>
  <si>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</si>
  <si>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</si>
  <si>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</si>
  <si>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</si>
  <si>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</si>
  <si>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</si>
  <si>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</si>
  <si>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</si>
  <si>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</si>
  <si>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</si>
  <si>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</si>
  <si>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</si>
  <si>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</si>
  <si>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</si>
  <si>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</si>
  <si>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</si>
  <si>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</si>
  <si>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</si>
  <si>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</si>
  <si>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</si>
  <si>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</si>
  <si>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</si>
  <si>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</si>
  <si>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</si>
  <si>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</si>
  <si>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</si>
  <si>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</si>
  <si>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</si>
  <si>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</si>
  <si>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</si>
  <si>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</si>
  <si>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</si>
  <si>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</si>
  <si>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</si>
  <si>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</si>
  <si>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</si>
  <si>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</si>
  <si>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</si>
  <si>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</si>
  <si>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</si>
  <si>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</si>
  <si>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</si>
  <si>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</si>
  <si>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</si>
  <si>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</si>
  <si>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</si>
  <si>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</si>
  <si>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</si>
  <si>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</si>
  <si>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</si>
  <si>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</si>
  <si>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</si>
  <si>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</si>
  <si>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</si>
  <si>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</si>
  <si>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</si>
  <si>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</si>
  <si>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</si>
  <si>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</si>
  <si>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</si>
  <si>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</si>
  <si>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</si>
  <si>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</si>
  <si>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</si>
  <si>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</si>
  <si>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</si>
  <si>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</si>
  <si>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</si>
  <si>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</si>
  <si>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</si>
  <si>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</si>
  <si>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</si>
  <si>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</si>
  <si>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</si>
  <si>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</si>
  <si>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</si>
  <si>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</si>
  <si>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</si>
  <si>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</si>
  <si>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</si>
  <si>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</si>
  <si>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</si>
  <si>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</si>
  <si>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</si>
  <si>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</si>
  <si>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</si>
  <si>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</si>
  <si>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</si>
  <si>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</si>
  <si>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</si>
  <si>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</si>
  <si>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</si>
  <si>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</si>
  <si>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</si>
  <si>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</si>
  <si>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</si>
  <si>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</si>
  <si>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</si>
  <si>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</si>
  <si>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</si>
  <si>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</si>
  <si>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</si>
  <si>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</si>
  <si>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</si>
  <si>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</si>
  <si>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</si>
  <si>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</si>
  <si>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</si>
  <si>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</si>
  <si>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</si>
  <si>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</si>
  <si>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</si>
  <si>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</si>
  <si>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</si>
  <si>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</si>
  <si>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</si>
  <si>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</si>
  <si>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</si>
  <si>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</si>
  <si>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</si>
  <si>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</si>
  <si>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</si>
  <si>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</si>
  <si>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</si>
  <si>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</si>
  <si>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</si>
  <si>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</si>
  <si>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</si>
  <si>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</si>
  <si>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</si>
  <si>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</si>
  <si>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</si>
  <si>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</si>
  <si>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</si>
  <si>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</si>
  <si>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</si>
  <si>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</si>
  <si>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</si>
  <si>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</si>
  <si>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</si>
  <si>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</si>
  <si>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</si>
  <si>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</si>
  <si>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</si>
  <si>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</si>
  <si>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</si>
  <si>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</si>
  <si>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</si>
  <si>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</si>
  <si>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</si>
  <si>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</si>
  <si>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</si>
  <si>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</si>
  <si>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</si>
  <si>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</si>
  <si>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</si>
  <si>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</si>
  <si>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</si>
  <si>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</si>
  <si>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</si>
  <si>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</si>
  <si>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</si>
  <si>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</si>
  <si>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</si>
  <si>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</si>
  <si>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</si>
  <si>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</si>
  <si>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</si>
  <si>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</si>
  <si>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</si>
  <si>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</si>
  <si>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</si>
  <si>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</si>
  <si>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</si>
  <si>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</si>
  <si>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</si>
  <si>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</si>
  <si>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</si>
  <si>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</si>
  <si>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</si>
  <si>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</si>
  <si>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</si>
  <si>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</si>
  <si>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</si>
  <si>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</si>
  <si>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</si>
  <si>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</si>
  <si>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</si>
  <si>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</si>
  <si>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</si>
  <si>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</si>
  <si>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</si>
  <si>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</si>
  <si>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</si>
  <si>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</si>
  <si>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</si>
  <si>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</si>
  <si>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</si>
  <si>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</si>
  <si>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</si>
  <si>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</si>
  <si>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</si>
  <si>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</si>
  <si>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</si>
  <si>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</si>
  <si>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</si>
  <si>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</si>
  <si>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</si>
  <si>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</si>
  <si>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</si>
  <si>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</si>
  <si>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</si>
  <si>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</si>
  <si>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</si>
  <si>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</si>
  <si>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</si>
  <si>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</si>
  <si>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</si>
  <si>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</si>
  <si>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</si>
  <si>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</si>
  <si>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</si>
  <si>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</si>
  <si>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</si>
  <si>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</si>
  <si>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</si>
  <si>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</si>
  <si>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</si>
  <si>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</si>
  <si>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</si>
  <si>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</si>
  <si>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</si>
  <si>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</si>
  <si>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</si>
  <si>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</si>
  <si>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</si>
  <si>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</si>
  <si>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</si>
  <si>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</si>
  <si>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</si>
  <si>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</si>
  <si>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</si>
  <si>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</si>
  <si>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</si>
  <si>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</si>
  <si>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</si>
  <si>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</si>
  <si>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</si>
  <si>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</si>
  <si>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</si>
  <si>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</si>
  <si>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</si>
  <si>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</si>
  <si>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</si>
  <si>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</si>
  <si>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</si>
  <si>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</si>
  <si>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</si>
  <si>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</si>
  <si>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</si>
  <si>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</si>
  <si>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</si>
  <si>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</si>
  <si>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</si>
  <si>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</si>
  <si>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</si>
  <si>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</si>
  <si>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</si>
  <si>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</si>
  <si>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</si>
  <si>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</si>
  <si>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</si>
  <si>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</si>
  <si>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</si>
  <si>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</si>
  <si>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</si>
  <si>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</si>
  <si>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</si>
  <si>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</si>
  <si>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</si>
  <si>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</si>
  <si>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</si>
  <si>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</si>
  <si>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</si>
  <si>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</si>
  <si>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</si>
  <si>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</si>
  <si>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</si>
  <si>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</si>
  <si>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</si>
  <si>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</si>
  <si>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</si>
  <si>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</si>
  <si>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</si>
  <si>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</si>
  <si>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</si>
  <si>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</si>
  <si>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</si>
  <si>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</si>
  <si>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</si>
  <si>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</si>
  <si>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</si>
  <si>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</si>
  <si>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</si>
  <si>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</si>
  <si>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</si>
  <si>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</si>
  <si>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</si>
  <si>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</si>
  <si>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</si>
  <si>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</si>
  <si>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</si>
  <si>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</si>
  <si>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</si>
  <si>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</si>
  <si>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</si>
  <si>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</si>
  <si>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</si>
  <si>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</si>
  <si>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</si>
  <si>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</si>
  <si>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</si>
  <si>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</si>
  <si>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</si>
  <si>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</si>
  <si>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</si>
  <si>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</si>
  <si>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</si>
  <si>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</si>
  <si>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</si>
  <si>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</si>
  <si>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</si>
  <si>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</si>
  <si>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</si>
  <si>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</si>
  <si>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</si>
  <si>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</si>
  <si>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</si>
  <si>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</si>
  <si>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</si>
  <si>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</si>
  <si>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</si>
  <si>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</si>
  <si>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</si>
  <si>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</si>
  <si>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</si>
  <si>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</si>
  <si>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</si>
  <si>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</si>
  <si>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</si>
  <si>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</si>
  <si>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</si>
  <si>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</si>
  <si>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</si>
  <si>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</si>
  <si>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</si>
  <si>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</si>
  <si>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</si>
  <si>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</si>
  <si>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</si>
  <si>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</si>
  <si>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</si>
  <si>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</si>
  <si>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</si>
  <si>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</si>
  <si>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</si>
  <si>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</si>
  <si>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</si>
  <si>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</si>
  <si>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</si>
  <si>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</si>
  <si>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</si>
  <si>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</si>
  <si>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</si>
  <si>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</si>
  <si>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</si>
  <si>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</si>
  <si>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</si>
  <si>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</si>
  <si>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</si>
  <si>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</si>
  <si>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</si>
  <si>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</si>
  <si>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</si>
  <si>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</si>
  <si>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</si>
  <si>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</si>
  <si>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</si>
  <si>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</si>
  <si>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</si>
  <si>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</si>
  <si>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</si>
  <si>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</si>
  <si>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</si>
  <si>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</si>
  <si>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</si>
  <si>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</si>
  <si>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</si>
  <si>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</si>
  <si>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</si>
  <si>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</si>
  <si>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</si>
  <si>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</si>
  <si>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</si>
  <si>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</si>
  <si>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</si>
  <si>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</si>
  <si>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</si>
  <si>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</si>
  <si>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</si>
  <si>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</si>
  <si>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</si>
  <si>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</si>
  <si>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</si>
  <si>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</si>
  <si>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</si>
  <si>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</si>
  <si>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</si>
  <si>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</si>
  <si>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</si>
  <si>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</si>
  <si>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</si>
  <si>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</si>
  <si>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</si>
  <si>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</si>
  <si>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</si>
  <si>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</si>
  <si>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</si>
  <si>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</si>
  <si>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</si>
  <si>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</si>
  <si>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</si>
  <si>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</si>
  <si>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</si>
  <si>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</si>
  <si>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</si>
  <si>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</si>
  <si>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</si>
  <si>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</si>
  <si>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</si>
  <si>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</si>
  <si>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</si>
  <si>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</si>
  <si>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</si>
  <si>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</si>
  <si>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</si>
  <si>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</si>
  <si>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</si>
  <si>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</si>
  <si>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</si>
  <si>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</si>
  <si>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</si>
  <si>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</si>
  <si>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</si>
  <si>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</si>
  <si>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</si>
  <si>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</si>
  <si>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</si>
  <si>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</si>
  <si>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</si>
  <si>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</si>
  <si>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</si>
  <si>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</si>
  <si>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</si>
  <si>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</si>
  <si>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</si>
  <si>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</si>
  <si>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</si>
  <si>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</si>
  <si>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</si>
  <si>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</si>
  <si>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</si>
  <si>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</si>
  <si>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</si>
  <si>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</si>
  <si>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</si>
  <si>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</si>
  <si>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</si>
  <si>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</si>
  <si>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</si>
  <si>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</si>
  <si>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</si>
  <si>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</si>
  <si>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</si>
  <si>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</si>
  <si>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</si>
  <si>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</si>
  <si>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</si>
  <si>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</si>
  <si>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</si>
  <si>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</si>
  <si>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</si>
  <si>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</si>
  <si>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</si>
  <si>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</si>
  <si>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</si>
  <si>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</si>
  <si>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</si>
  <si>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</si>
  <si>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</si>
  <si>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</si>
  <si>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</si>
  <si>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</si>
  <si>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</si>
  <si>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</si>
  <si>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</si>
  <si>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</si>
  <si>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</si>
  <si>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</si>
  <si>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</si>
  <si>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</si>
  <si>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</si>
  <si>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</si>
  <si>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</si>
  <si>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</si>
  <si>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</si>
  <si>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</si>
  <si>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</si>
  <si>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</si>
  <si>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</si>
  <si>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</si>
  <si>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</si>
  <si>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</si>
  <si>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</si>
  <si>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</si>
  <si>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</si>
  <si>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</si>
  <si>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</si>
  <si>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</si>
  <si>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</si>
  <si>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</si>
  <si>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</si>
  <si>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</si>
  <si>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</si>
  <si>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</si>
  <si>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</si>
  <si>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</si>
  <si>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</si>
  <si>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</si>
  <si>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</si>
  <si>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</si>
  <si>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</si>
  <si>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</si>
  <si>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</si>
  <si>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</si>
  <si>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</si>
  <si>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</si>
  <si>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</si>
  <si>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</si>
  <si>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</si>
  <si>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</si>
  <si>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</si>
  <si>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</si>
  <si>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</si>
  <si>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</si>
  <si>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</si>
  <si>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</si>
  <si>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</si>
  <si>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</si>
  <si>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</si>
  <si>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</si>
  <si>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</si>
  <si>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</si>
  <si>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</si>
  <si>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</si>
  <si>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</si>
  <si>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</si>
  <si>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</si>
  <si>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</si>
  <si>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</si>
  <si>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</si>
  <si>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</si>
  <si>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</si>
  <si>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</si>
  <si>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</si>
  <si>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</si>
  <si>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</si>
  <si>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</si>
  <si>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</si>
  <si>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</si>
  <si>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</si>
  <si>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</si>
  <si>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</si>
  <si>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</si>
  <si>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</si>
  <si>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</si>
  <si>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</si>
  <si>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</si>
  <si>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</si>
  <si>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</si>
  <si>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</si>
  <si>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</si>
  <si>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</si>
  <si>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</si>
  <si>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</si>
  <si>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</si>
  <si>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</si>
  <si>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</si>
  <si>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</si>
  <si>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</si>
  <si>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</si>
  <si>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</si>
  <si>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</si>
  <si>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</si>
  <si>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</si>
  <si>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</si>
  <si>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</si>
  <si>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</si>
  <si>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</si>
  <si>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</si>
  <si>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</si>
  <si>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</si>
  <si>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</si>
  <si>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</si>
  <si>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</si>
  <si>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</si>
  <si>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</si>
  <si>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</si>
  <si>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</si>
  <si>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</si>
  <si>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</si>
  <si>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</si>
  <si>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</si>
  <si>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</si>
  <si>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</si>
  <si>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</si>
  <si>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</si>
  <si>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</si>
  <si>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</si>
  <si>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</si>
  <si>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</si>
  <si>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</si>
  <si>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</si>
  <si>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</si>
  <si>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</si>
  <si>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</si>
  <si>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</si>
  <si>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</si>
  <si>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</si>
  <si>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</si>
  <si>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</si>
  <si>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</si>
  <si>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</si>
  <si>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</si>
  <si>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</si>
  <si>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</si>
  <si>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</si>
  <si>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</si>
  <si>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</si>
  <si>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</si>
  <si>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</si>
  <si>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</si>
  <si>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</si>
  <si>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</si>
  <si>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</si>
  <si>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</si>
  <si>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</si>
  <si>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</si>
  <si>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</si>
  <si>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</si>
  <si>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</si>
  <si>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</si>
  <si>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</si>
  <si>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</si>
  <si>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</si>
  <si>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</si>
  <si>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</si>
  <si>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</si>
  <si>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</si>
  <si>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</si>
  <si>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</si>
  <si>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</si>
  <si>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</si>
  <si>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</si>
  <si>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</si>
  <si>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</si>
  <si>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</si>
  <si>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</si>
  <si>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</si>
  <si>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</si>
  <si>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</si>
  <si>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</si>
  <si>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</si>
  <si>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</si>
  <si>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</si>
  <si>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</si>
  <si>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</si>
  <si>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</si>
  <si>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</si>
  <si>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</si>
  <si>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</si>
  <si>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</si>
  <si>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</si>
  <si>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</si>
  <si>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</si>
  <si>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</si>
  <si>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</si>
  <si>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</si>
  <si>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</si>
  <si>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</si>
  <si>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</si>
  <si>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</si>
  <si>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</si>
  <si>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</si>
  <si>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</si>
  <si>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</si>
  <si>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</si>
  <si>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</si>
  <si>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</si>
  <si>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</si>
  <si>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</si>
  <si>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</si>
  <si>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</si>
  <si>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</si>
  <si>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</si>
  <si>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</si>
  <si>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</si>
  <si>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</si>
  <si>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</si>
  <si>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</si>
  <si>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</si>
  <si>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</si>
  <si>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</si>
  <si>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</si>
  <si>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</si>
  <si>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</si>
  <si>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</si>
  <si>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</si>
  <si>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</si>
  <si>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</si>
  <si>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</si>
  <si>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</si>
  <si>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</si>
  <si>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</si>
  <si>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</si>
  <si>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</si>
  <si>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</si>
  <si>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</si>
  <si>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</si>
  <si>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</si>
  <si>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</si>
  <si>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</si>
  <si>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</si>
  <si>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</si>
  <si>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</si>
  <si>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</si>
  <si>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</si>
  <si>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</si>
  <si>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</si>
  <si>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</si>
  <si>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</si>
  <si>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</si>
  <si>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</si>
  <si>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</si>
  <si>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</si>
  <si>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</si>
  <si>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</si>
  <si>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</si>
  <si>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</si>
  <si>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</si>
  <si>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</si>
  <si>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</si>
  <si>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</si>
  <si>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</si>
  <si>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</si>
  <si>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</si>
  <si>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</si>
  <si>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</si>
  <si>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</si>
  <si>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</si>
  <si>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</si>
  <si>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</si>
  <si>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</si>
  <si>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</si>
  <si>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</si>
  <si>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</si>
  <si>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</si>
  <si>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</si>
  <si>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</si>
  <si>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</si>
  <si>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</si>
  <si>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</si>
  <si>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</si>
  <si>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</si>
  <si>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</si>
  <si>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</si>
  <si>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</si>
  <si>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</si>
  <si>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</si>
  <si>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</si>
  <si>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</si>
  <si>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</si>
  <si>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</si>
  <si>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</si>
  <si>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</si>
  <si>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</si>
  <si>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</si>
  <si>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</si>
  <si>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</si>
  <si>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</si>
  <si>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</si>
  <si>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</si>
  <si>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</si>
  <si>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</si>
  <si>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</si>
  <si>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</si>
  <si>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</si>
  <si>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</si>
  <si>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</si>
  <si>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</si>
  <si>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</si>
  <si>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</si>
  <si>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</si>
  <si>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</si>
  <si>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</si>
  <si>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</si>
  <si>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</si>
  <si>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</si>
  <si>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</si>
  <si>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</si>
  <si>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</si>
  <si>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</si>
  <si>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</si>
  <si>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</si>
  <si>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</si>
  <si>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</si>
  <si>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</si>
  <si>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</si>
  <si>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</si>
  <si>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</si>
  <si>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</si>
  <si>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</si>
  <si>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</si>
  <si>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</si>
  <si>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</si>
  <si>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</si>
  <si>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</si>
  <si>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</si>
  <si>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</si>
  <si>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</si>
  <si>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</si>
  <si>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</si>
  <si>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</si>
  <si>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</si>
  <si>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</si>
  <si>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</si>
  <si>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</si>
  <si>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</si>
  <si>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</si>
  <si>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</si>
  <si>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</si>
  <si>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</si>
  <si>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</si>
  <si>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</si>
  <si>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</si>
  <si>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</si>
  <si>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</si>
  <si>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</si>
  <si>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</si>
  <si>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</si>
  <si>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</si>
  <si>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</si>
  <si>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</si>
  <si>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</si>
  <si>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</si>
  <si>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</si>
  <si>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</si>
  <si>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</si>
  <si>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</si>
  <si>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</si>
  <si>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</si>
  <si>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</si>
  <si>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</si>
  <si>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</si>
  <si>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</si>
  <si>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</si>
  <si>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</si>
  <si>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</si>
  <si>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</si>
  <si>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</si>
  <si>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</si>
  <si>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</si>
  <si>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</si>
  <si>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</si>
  <si>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</si>
  <si>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</si>
  <si>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</si>
  <si>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</si>
  <si>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</si>
  <si>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</si>
  <si>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</si>
  <si>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</si>
  <si>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</si>
  <si>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</si>
  <si>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</si>
  <si>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</si>
  <si>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</si>
  <si>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</si>
  <si>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</si>
  <si>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</si>
  <si>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</si>
  <si>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</si>
  <si>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</si>
  <si>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</si>
  <si>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</si>
  <si>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</si>
  <si>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</si>
  <si>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</si>
  <si>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</si>
  <si>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</si>
  <si>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</si>
  <si>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</si>
  <si>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</si>
  <si>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</si>
  <si>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</si>
  <si>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</si>
  <si>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</si>
  <si>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</si>
  <si>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</si>
  <si>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</si>
  <si>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</si>
  <si>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</si>
  <si>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</si>
  <si>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</si>
  <si>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</si>
  <si>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</si>
  <si>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</si>
  <si>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</si>
  <si>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</si>
  <si>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</si>
  <si>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</si>
  <si>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</si>
  <si>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</si>
  <si>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</si>
  <si>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</si>
  <si>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</si>
  <si>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</si>
  <si>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</si>
  <si>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</si>
  <si>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</si>
  <si>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</si>
  <si>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</si>
  <si>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</si>
  <si>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</si>
  <si>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</si>
  <si>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</si>
  <si>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</si>
  <si>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</si>
  <si>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</si>
  <si>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</si>
  <si>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</si>
  <si>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</si>
  <si>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</si>
  <si>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</si>
  <si>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</si>
  <si>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</si>
  <si>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</si>
  <si>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</si>
  <si>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</si>
  <si>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</si>
  <si>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</si>
  <si>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</si>
  <si>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</si>
  <si>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</si>
  <si>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</si>
  <si>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</si>
  <si>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</si>
  <si>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</si>
  <si>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</si>
  <si>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</si>
  <si>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</si>
  <si>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</si>
  <si>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</si>
  <si>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</si>
  <si>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</si>
  <si>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</si>
  <si>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</si>
  <si>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</si>
  <si>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</si>
  <si>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</si>
  <si>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</si>
  <si>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</si>
  <si>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</si>
  <si>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</si>
  <si>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</si>
  <si>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</si>
  <si>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</si>
  <si>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</si>
  <si>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</si>
  <si>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</si>
  <si>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</si>
  <si>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</si>
  <si>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</si>
  <si>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</si>
  <si>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</si>
  <si>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</si>
  <si>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</si>
  <si>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</si>
  <si>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</si>
  <si>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</si>
  <si>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</si>
  <si>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</si>
  <si>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</si>
  <si>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</si>
  <si>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</si>
  <si>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</si>
  <si>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</si>
  <si>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</si>
  <si>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</si>
  <si>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</si>
  <si>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</si>
  <si>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</si>
  <si>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</si>
  <si>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</si>
  <si>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</si>
  <si>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</si>
  <si>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</si>
  <si>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</si>
  <si>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</si>
  <si>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</si>
  <si>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</si>
  <si>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</si>
  <si>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</si>
  <si>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</si>
  <si>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</si>
  <si>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</si>
  <si>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</si>
  <si>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</si>
  <si>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</si>
  <si>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</si>
  <si>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</si>
  <si>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</si>
  <si>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</si>
  <si>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</si>
  <si>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</si>
  <si>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</si>
  <si>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</si>
  <si>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</si>
  <si>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</si>
  <si>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</si>
  <si>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</si>
  <si>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</si>
  <si>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</si>
  <si>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</si>
  <si>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</si>
  <si>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</si>
  <si>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</si>
  <si>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</si>
  <si>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</si>
  <si>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</si>
  <si>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</si>
  <si>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</si>
  <si>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</si>
  <si>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</si>
  <si>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</si>
  <si>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</si>
  <si>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</si>
  <si>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</si>
  <si>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</si>
  <si>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</si>
  <si>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</si>
  <si>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</si>
  <si>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</si>
  <si>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</si>
  <si>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</si>
  <si>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</si>
  <si>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</si>
  <si>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</si>
  <si>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</si>
  <si>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</si>
  <si>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</si>
  <si>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</si>
  <si>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</si>
  <si>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</si>
  <si>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</si>
  <si>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</si>
  <si>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</si>
  <si>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</si>
  <si>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</si>
  <si>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</si>
  <si>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</si>
  <si>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</si>
  <si>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</si>
  <si>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</si>
  <si>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</si>
  <si>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</si>
  <si>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</si>
  <si>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</si>
  <si>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</si>
  <si>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</si>
  <si>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</si>
  <si>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</si>
  <si>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</si>
  <si>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</si>
  <si>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</si>
  <si>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</si>
  <si>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</si>
  <si>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</si>
  <si>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</si>
  <si>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</si>
  <si>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</si>
  <si>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</si>
  <si>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</si>
  <si>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</si>
  <si>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</si>
  <si>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</si>
  <si>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</si>
  <si>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</si>
  <si>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</si>
  <si>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</si>
  <si>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</si>
  <si>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</si>
  <si>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</si>
  <si>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</si>
  <si>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</si>
  <si>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</si>
  <si>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</si>
  <si>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</si>
  <si>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</si>
  <si>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</si>
  <si>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</si>
  <si>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</si>
  <si>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</si>
  <si>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</si>
  <si>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</si>
  <si>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</si>
  <si>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</si>
  <si>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</si>
  <si>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</si>
  <si>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</si>
  <si>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</si>
  <si>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</si>
  <si>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</si>
  <si>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</si>
  <si>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</si>
  <si>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</si>
  <si>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</si>
  <si>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</si>
  <si>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</si>
  <si>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</si>
  <si>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</si>
  <si>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</si>
  <si>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</si>
  <si>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</si>
  <si>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</si>
  <si>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</si>
  <si>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</si>
  <si>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</si>
  <si>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</si>
  <si>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</si>
  <si>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</si>
  <si>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</si>
  <si>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</si>
  <si>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</si>
  <si>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</si>
  <si>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</si>
  <si>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</si>
  <si>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</si>
  <si>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</si>
  <si>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</si>
  <si>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</si>
  <si>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</si>
  <si>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</si>
  <si>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</si>
  <si>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</si>
  <si>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</si>
  <si>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</si>
  <si>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</si>
  <si>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</si>
  <si>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</si>
  <si>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</si>
  <si>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</si>
  <si>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</si>
  <si>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</si>
  <si>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</si>
  <si>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</si>
  <si>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</si>
  <si>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</si>
  <si>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</si>
  <si>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</si>
  <si>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</si>
  <si>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</si>
  <si>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</si>
  <si>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</si>
  <si>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</si>
  <si>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</si>
  <si>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</si>
  <si>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</si>
  <si>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</si>
  <si>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</si>
  <si>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</si>
  <si>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</si>
  <si>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</si>
  <si>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</si>
  <si>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</si>
  <si>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</si>
  <si>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</si>
  <si>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</si>
  <si>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</si>
  <si>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</si>
  <si>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</si>
  <si>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</si>
  <si>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</si>
  <si>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</si>
  <si>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</si>
  <si>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</si>
  <si>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</si>
  <si>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</si>
  <si>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</si>
  <si>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</si>
  <si>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</si>
  <si>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</si>
  <si>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</si>
  <si>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</si>
  <si>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</si>
  <si>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</si>
  <si>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</si>
  <si>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</si>
  <si>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</si>
  <si>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</si>
  <si>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</si>
  <si>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</si>
  <si>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</si>
  <si>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</si>
  <si>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</si>
  <si>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</si>
  <si>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</si>
  <si>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</si>
  <si>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</si>
  <si>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</si>
  <si>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</si>
  <si>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</si>
  <si>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</si>
  <si>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</si>
  <si>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</si>
  <si>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</si>
  <si>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</si>
  <si>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</si>
  <si>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</si>
  <si>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</si>
  <si>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</si>
  <si>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</si>
  <si>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</si>
  <si>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</si>
  <si>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</si>
  <si>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</si>
  <si>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</si>
  <si>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</si>
  <si>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</si>
  <si>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</si>
  <si>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</si>
  <si>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</si>
  <si>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</si>
  <si>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</si>
  <si>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</si>
  <si>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</si>
  <si>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</si>
  <si>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</si>
  <si>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</si>
  <si>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</si>
  <si>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</si>
  <si>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</si>
  <si>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</si>
  <si>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</si>
  <si>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</si>
  <si>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</si>
  <si>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</si>
  <si>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</si>
  <si>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</si>
  <si>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</si>
  <si>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</si>
  <si>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</si>
  <si>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</si>
  <si>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</si>
  <si>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</si>
  <si>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</si>
  <si>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</si>
  <si>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</si>
  <si>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</si>
  <si>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</si>
  <si>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</si>
  <si>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</si>
  <si>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</si>
  <si>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</si>
  <si>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</si>
  <si>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</si>
  <si>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</si>
  <si>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</si>
  <si>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</si>
  <si>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</si>
  <si>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</si>
  <si>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</si>
  <si>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</si>
  <si>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</si>
  <si>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</si>
  <si>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</si>
  <si>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</si>
  <si>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</si>
  <si>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</si>
  <si>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</si>
  <si>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</si>
  <si>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</si>
  <si>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</si>
  <si>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</si>
  <si>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</si>
  <si>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</si>
  <si>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</si>
  <si>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</si>
  <si>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</si>
  <si>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</si>
  <si>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</si>
  <si>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</si>
  <si>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</si>
  <si>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</si>
  <si>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</si>
  <si>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</si>
  <si>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</si>
  <si>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</si>
  <si>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</si>
  <si>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</si>
  <si>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</si>
  <si>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</si>
  <si>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</si>
  <si>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</si>
  <si>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</si>
  <si>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</si>
  <si>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</si>
  <si>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</si>
  <si>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</si>
  <si>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</si>
  <si>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</si>
  <si>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</si>
  <si>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</si>
  <si>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</si>
  <si>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</si>
  <si>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</si>
  <si>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</si>
  <si>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</si>
  <si>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</si>
  <si>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</si>
  <si>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</si>
  <si>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</si>
  <si>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</si>
  <si>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</si>
  <si>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</si>
  <si>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</si>
  <si>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</si>
  <si>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</si>
  <si>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</si>
  <si>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</si>
  <si>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</si>
  <si>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</si>
  <si>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</si>
  <si>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</si>
  <si>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</si>
  <si>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</si>
  <si>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</si>
  <si>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</si>
  <si>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</si>
  <si>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</si>
  <si>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</si>
  <si>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</si>
  <si>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</si>
  <si>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</si>
  <si>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</si>
  <si>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</si>
  <si>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</si>
  <si>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</si>
  <si>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</si>
  <si>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</si>
  <si>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</si>
  <si>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</si>
  <si>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</si>
  <si>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</si>
  <si>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</si>
  <si>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</si>
  <si>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</si>
  <si>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</si>
  <si>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</si>
  <si>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</si>
  <si>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</si>
  <si>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</si>
  <si>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</si>
  <si>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</si>
  <si>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</si>
  <si>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</si>
  <si>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</si>
  <si>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</si>
  <si>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</si>
  <si>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</si>
  <si>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</si>
  <si>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</si>
  <si>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</si>
  <si>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</si>
  <si>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</si>
  <si>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</si>
  <si>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</si>
  <si>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</si>
  <si>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</si>
  <si>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</si>
  <si>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</si>
  <si>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</si>
  <si>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</si>
  <si>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</si>
  <si>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</si>
  <si>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</si>
  <si>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</si>
  <si>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</si>
  <si>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</si>
  <si>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</si>
  <si>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</si>
  <si>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</si>
  <si>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</si>
  <si>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</si>
  <si>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</si>
  <si>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</si>
  <si>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</si>
  <si>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</si>
  <si>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</si>
  <si>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</si>
  <si>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</si>
  <si>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</si>
  <si>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</si>
  <si>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</si>
  <si>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</si>
  <si>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</si>
  <si>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</si>
  <si>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</si>
  <si>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</si>
  <si>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</si>
  <si>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</si>
  <si>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</si>
  <si>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</si>
  <si>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</si>
  <si>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</si>
  <si>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</si>
  <si>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</si>
  <si>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</si>
  <si>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</si>
  <si>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</si>
  <si>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</si>
  <si>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</si>
  <si>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</si>
  <si>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</si>
  <si>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</si>
  <si>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</si>
  <si>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</si>
  <si>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</si>
  <si>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</si>
  <si>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</si>
  <si>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</si>
  <si>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</si>
  <si>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</si>
  <si>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</si>
  <si>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</si>
  <si>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</si>
  <si>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</si>
  <si>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</si>
  <si>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</si>
  <si>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</si>
  <si>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</si>
  <si>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</si>
  <si>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</si>
  <si>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</si>
  <si>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</si>
  <si>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</si>
  <si>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</si>
  <si>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</si>
  <si>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</si>
  <si>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</si>
  <si>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</si>
  <si>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</si>
  <si>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</si>
  <si>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</si>
  <si>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</si>
  <si>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</si>
  <si>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</si>
  <si>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</si>
  <si>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</si>
  <si>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</si>
  <si>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</si>
  <si>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</si>
  <si>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</si>
  <si>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</si>
  <si>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</si>
  <si>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</si>
  <si>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</si>
  <si>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</si>
  <si>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</si>
  <si>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</si>
  <si>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</si>
  <si>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</si>
  <si>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</si>
  <si>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</si>
  <si>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</si>
  <si>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</si>
  <si>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</si>
  <si>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</si>
  <si>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</si>
  <si>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</si>
  <si>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</si>
  <si>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</si>
  <si>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</si>
  <si>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</si>
  <si>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</si>
  <si>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</si>
  <si>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</si>
  <si>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</si>
  <si>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</si>
  <si>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</si>
  <si>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</si>
  <si>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</si>
  <si>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</si>
  <si>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</si>
  <si>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</si>
  <si>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</si>
  <si>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</si>
  <si>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</si>
  <si>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</si>
  <si>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</si>
  <si>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</si>
  <si>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</si>
  <si>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</si>
  <si>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</si>
  <si>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</si>
  <si>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</si>
  <si>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</si>
  <si>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</si>
  <si>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</si>
  <si>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</si>
  <si>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</si>
  <si>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</si>
  <si>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</si>
  <si>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</si>
  <si>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</si>
  <si>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</si>
  <si>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</si>
  <si>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</si>
  <si>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</si>
  <si>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</si>
  <si>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</si>
  <si>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</si>
  <si>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</si>
  <si>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</si>
  <si>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</si>
  <si>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</si>
  <si>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</si>
  <si>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</si>
  <si>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</si>
  <si>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</si>
  <si>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</si>
  <si>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</si>
  <si>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</si>
  <si>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</si>
  <si>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</si>
  <si>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</si>
  <si>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</si>
  <si>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</si>
  <si>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</si>
  <si>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</si>
  <si>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</si>
  <si>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</si>
  <si>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</si>
  <si>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</si>
  <si>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</si>
  <si>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</si>
  <si>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</si>
  <si>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</si>
  <si>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</si>
  <si>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</si>
  <si>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</si>
  <si>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</si>
  <si>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</si>
  <si>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</si>
  <si>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</si>
  <si>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</si>
  <si>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</si>
  <si>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</si>
  <si>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</si>
  <si>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</si>
  <si>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</si>
  <si>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</si>
  <si>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</si>
  <si>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</si>
  <si>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</si>
  <si>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</si>
  <si>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</si>
  <si>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</si>
  <si>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</si>
  <si>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</si>
  <si>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</si>
  <si>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</si>
  <si>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</si>
  <si>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</si>
  <si>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</si>
  <si>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</si>
  <si>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</si>
  <si>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</si>
  <si>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</si>
  <si>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</si>
  <si>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</si>
  <si>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</si>
  <si>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</si>
  <si>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</si>
  <si>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</si>
  <si>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</si>
  <si>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</si>
  <si>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</si>
  <si>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</si>
  <si>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</si>
  <si>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</si>
  <si>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</si>
  <si>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</si>
  <si>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</si>
  <si>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</si>
  <si>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</si>
  <si>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</si>
  <si>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</si>
  <si>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</si>
  <si>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</si>
  <si>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</si>
  <si>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</si>
  <si>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</si>
  <si>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</si>
  <si>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</si>
  <si>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</si>
  <si>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</si>
  <si>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</si>
  <si>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</si>
  <si>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</si>
  <si>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</si>
  <si>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</si>
  <si>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</si>
  <si>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</si>
  <si>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</si>
  <si>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</si>
  <si>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</si>
  <si>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</si>
  <si>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</si>
  <si>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</si>
  <si>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</si>
  <si>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</si>
  <si>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</si>
  <si>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</si>
  <si>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</si>
  <si>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</si>
  <si>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</si>
  <si>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</si>
  <si>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</si>
  <si>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</si>
  <si>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</si>
  <si>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</si>
  <si>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</si>
  <si>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</si>
  <si>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</si>
  <si>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</si>
  <si>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</si>
  <si>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</si>
  <si>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</si>
  <si>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</si>
  <si>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</si>
  <si>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</si>
  <si>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</si>
  <si>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</si>
  <si>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</si>
  <si>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</si>
  <si>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</si>
  <si>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</si>
  <si>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</si>
  <si>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</si>
  <si>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</si>
  <si>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</si>
  <si>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</si>
  <si>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</si>
  <si>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</si>
  <si>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</si>
  <si>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</si>
  <si>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</si>
  <si>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</si>
  <si>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</si>
  <si>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</si>
  <si>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</si>
  <si>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</si>
  <si>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</si>
  <si>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</si>
  <si>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</si>
  <si>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</si>
  <si>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</si>
  <si>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</si>
  <si>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</si>
  <si>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</si>
  <si>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</si>
  <si>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</si>
  <si>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</si>
  <si>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</si>
  <si>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</si>
  <si>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</si>
  <si>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</si>
  <si>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</si>
  <si>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</si>
  <si>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</si>
  <si>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</si>
  <si>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</si>
  <si>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</si>
  <si>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</si>
  <si>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</si>
  <si>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</si>
  <si>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</si>
  <si>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</si>
  <si>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</si>
  <si>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</si>
  <si>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</si>
  <si>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</si>
  <si>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</si>
  <si>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</si>
  <si>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</si>
  <si>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</si>
  <si>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</si>
  <si>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</si>
  <si>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</si>
  <si>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</si>
  <si>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</si>
  <si>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</si>
  <si>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</si>
  <si>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</si>
  <si>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</si>
  <si>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</si>
  <si>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</si>
  <si>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</si>
  <si>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</si>
  <si>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</si>
  <si>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</si>
  <si>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</si>
  <si>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</si>
  <si>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</si>
  <si>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</si>
  <si>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</si>
  <si>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</si>
  <si>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</si>
  <si>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</si>
  <si>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</si>
  <si>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</si>
  <si>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</si>
  <si>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</si>
  <si>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</si>
  <si>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</si>
  <si>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</si>
  <si>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</si>
  <si>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</si>
  <si>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</si>
  <si>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</si>
  <si>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</si>
  <si>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</si>
  <si>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</si>
  <si>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</si>
  <si>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</si>
  <si>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</si>
  <si>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</si>
  <si>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</si>
  <si>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</si>
  <si>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</si>
  <si>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</si>
  <si>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</si>
  <si>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</si>
  <si>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</si>
  <si>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</si>
  <si>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</si>
  <si>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</si>
  <si>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</si>
  <si>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</si>
  <si>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</si>
  <si>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</si>
  <si>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</si>
  <si>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</si>
  <si>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</si>
  <si>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</si>
  <si>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</si>
  <si>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</si>
  <si>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</si>
  <si>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</si>
  <si>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</si>
  <si>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</si>
  <si>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</si>
  <si>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</si>
  <si>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</si>
  <si>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</si>
  <si>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</si>
  <si>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</si>
  <si>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</si>
  <si>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</si>
  <si>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</si>
  <si>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</si>
  <si>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</si>
  <si>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</si>
  <si>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</si>
  <si>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</si>
  <si>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</si>
  <si>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</si>
  <si>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</si>
  <si>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</si>
  <si>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</si>
  <si>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</si>
  <si>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</si>
  <si>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</si>
  <si>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</si>
  <si>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</si>
  <si>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</si>
  <si>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</si>
  <si>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</si>
  <si>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</si>
  <si>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</si>
  <si>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</si>
  <si>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</si>
  <si>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</si>
  <si>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</si>
  <si>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</si>
  <si>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</si>
  <si>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</si>
  <si>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</si>
  <si>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</si>
  <si>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</si>
  <si>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</si>
  <si>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</si>
  <si>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</si>
  <si>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</si>
  <si>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</si>
  <si>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</si>
  <si>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</si>
  <si>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</si>
  <si>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</si>
  <si>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</si>
  <si>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</si>
  <si>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</si>
  <si>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</si>
  <si>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</si>
  <si>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</si>
  <si>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</si>
  <si>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</si>
  <si>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</si>
  <si>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</si>
  <si>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</si>
  <si>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</si>
  <si>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</si>
  <si>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</si>
  <si>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</si>
  <si>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</si>
  <si>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</si>
  <si>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</si>
  <si>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</si>
  <si>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</si>
  <si>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</si>
  <si>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</si>
  <si>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</si>
  <si>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</si>
  <si>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</si>
  <si>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</si>
  <si>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</si>
  <si>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</si>
  <si>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</si>
  <si>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</si>
  <si>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</si>
  <si>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</si>
  <si>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</si>
  <si>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</si>
  <si>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</si>
  <si>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</si>
  <si>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</si>
  <si>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</si>
  <si>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</si>
  <si>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</si>
  <si>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</si>
  <si>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</si>
  <si>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</si>
  <si>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</si>
  <si>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</si>
  <si>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</si>
  <si>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</si>
  <si>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</si>
  <si>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</si>
  <si>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</si>
  <si>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</si>
  <si>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</si>
  <si>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</si>
  <si>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</si>
  <si>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</si>
  <si>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</si>
  <si>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</si>
  <si>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</si>
  <si>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</si>
  <si>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</si>
  <si>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</si>
  <si>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</si>
  <si>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</si>
  <si>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</si>
  <si>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</si>
  <si>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</si>
  <si>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</si>
  <si>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</si>
  <si>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</si>
  <si>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</si>
  <si>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</si>
  <si>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</si>
  <si>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</si>
  <si>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</si>
  <si>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</si>
  <si>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</si>
  <si>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</si>
  <si>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</si>
  <si>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</si>
  <si>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</si>
  <si>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</si>
  <si>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</si>
  <si>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</si>
  <si>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</si>
  <si>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</si>
  <si>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</si>
  <si>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</si>
  <si>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</si>
  <si>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</si>
  <si>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</si>
  <si>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</si>
  <si>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</si>
  <si>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</si>
  <si>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</si>
  <si>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</si>
  <si>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</si>
  <si>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</si>
  <si>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</si>
  <si>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</si>
  <si>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</si>
  <si>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</si>
  <si>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</si>
  <si>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</si>
  <si>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</si>
  <si>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</si>
  <si>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</si>
  <si>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</si>
  <si>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</si>
  <si>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</si>
  <si>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</si>
  <si>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</si>
  <si>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</si>
  <si>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</si>
  <si>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</si>
  <si>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</si>
  <si>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</si>
  <si>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</si>
  <si>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</si>
  <si>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</si>
  <si>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</si>
  <si>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</si>
  <si>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</si>
  <si>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</si>
  <si>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</si>
  <si>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</si>
  <si>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</si>
  <si>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</si>
  <si>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</si>
  <si>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</si>
  <si>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</si>
  <si>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</si>
  <si>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</si>
  <si>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</si>
  <si>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</si>
  <si>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</si>
  <si>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</si>
  <si>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</si>
  <si>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</si>
  <si>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</si>
  <si>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</si>
  <si>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</si>
  <si>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</si>
  <si>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</si>
  <si>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</si>
  <si>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</si>
  <si>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</si>
  <si>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</si>
  <si>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</si>
  <si>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</si>
  <si>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</si>
  <si>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</si>
  <si>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</si>
  <si>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</si>
  <si>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</si>
  <si>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</si>
  <si>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</si>
  <si>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</si>
  <si>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</si>
  <si>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</si>
  <si>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</si>
  <si>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</si>
  <si>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</si>
  <si>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</si>
  <si>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</si>
  <si>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</si>
  <si>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</si>
  <si>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</si>
  <si>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</si>
  <si>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</si>
  <si>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</si>
  <si>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</si>
  <si>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</si>
  <si>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</si>
  <si>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</si>
  <si>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</si>
  <si>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</si>
  <si>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</si>
  <si>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</si>
  <si>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</si>
  <si>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</si>
  <si>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</si>
  <si>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</si>
  <si>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</si>
  <si>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</si>
  <si>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</si>
  <si>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</si>
  <si>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</si>
  <si>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</si>
  <si>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</si>
  <si>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</si>
  <si>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</si>
  <si>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</si>
  <si>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</si>
  <si>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</si>
  <si>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</si>
  <si>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</si>
  <si>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</si>
  <si>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</si>
  <si>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</si>
  <si>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</si>
  <si>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</si>
  <si>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</si>
  <si>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</si>
  <si>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</si>
  <si>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</si>
  <si>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</si>
  <si>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</si>
  <si>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</si>
  <si>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</si>
  <si>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</si>
  <si>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</si>
  <si>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</si>
  <si>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</si>
  <si>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</si>
  <si>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</si>
  <si>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</si>
  <si>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</si>
  <si>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</si>
  <si>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</si>
  <si>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</si>
  <si>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</si>
  <si>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</si>
  <si>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</si>
  <si>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</si>
  <si>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</si>
  <si>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</si>
  <si>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</si>
  <si>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</si>
  <si>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</si>
  <si>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</si>
  <si>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</si>
  <si>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</si>
  <si>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</si>
  <si>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</si>
  <si>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</si>
  <si>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</si>
  <si>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</si>
  <si>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</si>
  <si>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</si>
  <si>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</si>
  <si>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</si>
  <si>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</si>
  <si>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</si>
  <si>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</si>
  <si>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</si>
  <si>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</si>
  <si>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</si>
  <si>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</si>
  <si>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</si>
  <si>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</si>
  <si>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</si>
  <si>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</si>
  <si>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</si>
  <si>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</si>
  <si>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</si>
  <si>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</si>
  <si>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</si>
  <si>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</si>
  <si>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</si>
  <si>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</si>
  <si>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</si>
  <si>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</si>
  <si>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</si>
  <si>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</si>
  <si>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</si>
  <si>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</si>
  <si>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</si>
  <si>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</si>
  <si>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</si>
  <si>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</si>
  <si>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</si>
  <si>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</si>
  <si>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</si>
  <si>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</si>
  <si>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</si>
  <si>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</si>
  <si>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</si>
  <si>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</si>
  <si>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</si>
  <si>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</si>
  <si>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</si>
  <si>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</si>
  <si>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</si>
  <si>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</si>
  <si>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</si>
  <si>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</si>
  <si>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</si>
  <si>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</si>
  <si>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</si>
  <si>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</si>
  <si>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</si>
  <si>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</si>
  <si>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</si>
  <si>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</si>
  <si>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</si>
  <si>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</si>
  <si>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</si>
  <si>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</si>
  <si>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</si>
  <si>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</si>
  <si>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</si>
  <si>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</si>
  <si>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</si>
  <si>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</si>
  <si>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</si>
  <si>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</si>
  <si>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</si>
  <si>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</si>
  <si>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</si>
  <si>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</si>
  <si>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</si>
  <si>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</si>
  <si>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</si>
  <si>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</si>
  <si>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</si>
  <si>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</si>
  <si>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</si>
  <si>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</si>
  <si>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</si>
  <si>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</si>
  <si>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</si>
  <si>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</si>
  <si>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</si>
  <si>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</si>
  <si>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</si>
  <si>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</si>
  <si>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</si>
  <si>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</si>
  <si>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</si>
  <si>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</si>
  <si>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</si>
  <si>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</si>
  <si>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</si>
  <si>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</si>
  <si>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</si>
  <si>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</si>
  <si>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</si>
  <si>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</si>
  <si>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</si>
  <si>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</si>
  <si>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</si>
  <si>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</si>
  <si>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</si>
  <si>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</si>
  <si>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</si>
  <si>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</si>
  <si>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</si>
  <si>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</si>
  <si>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</si>
  <si>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</si>
  <si>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</si>
  <si>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</si>
  <si>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</si>
  <si>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</si>
  <si>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</si>
  <si>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</si>
  <si>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</si>
  <si>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</si>
  <si>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</si>
  <si>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</si>
  <si>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</si>
  <si>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</si>
  <si>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</si>
  <si>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</si>
  <si>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</si>
  <si>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</si>
  <si>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</si>
  <si>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</si>
  <si>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</si>
  <si>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</si>
  <si>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</si>
  <si>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</si>
  <si>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</si>
  <si>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</si>
  <si>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</si>
  <si>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</si>
  <si>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</si>
  <si>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</si>
  <si>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</si>
  <si>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</si>
  <si>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</si>
  <si>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</si>
  <si>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</si>
  <si>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</si>
  <si>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</si>
  <si>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</si>
  <si>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</si>
  <si>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</si>
  <si>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</si>
  <si>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</si>
  <si>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</si>
  <si>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</si>
  <si>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</si>
  <si>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</si>
  <si>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</si>
  <si>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</si>
  <si>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</si>
  <si>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</si>
  <si>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</si>
  <si>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</si>
  <si>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</si>
  <si>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</si>
  <si>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</si>
  <si>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</si>
  <si>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</si>
  <si>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</si>
  <si>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</si>
  <si>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</si>
  <si>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</si>
  <si>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</si>
  <si>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</si>
  <si>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</si>
  <si>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</si>
  <si>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</si>
  <si>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</si>
  <si>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</si>
  <si>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</si>
  <si>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</si>
  <si>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</si>
  <si>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</si>
  <si>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</si>
  <si>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</si>
  <si>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</si>
  <si>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</si>
  <si>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</si>
  <si>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</si>
  <si>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</si>
  <si>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</si>
  <si>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</si>
  <si>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</si>
  <si>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</si>
  <si>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</si>
  <si>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</si>
  <si>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</si>
  <si>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</si>
  <si>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</si>
  <si>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</si>
  <si>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</si>
  <si>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</si>
  <si>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</si>
  <si>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</si>
  <si>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</si>
  <si>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</si>
  <si>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</si>
  <si>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</si>
  <si>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</si>
  <si>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</si>
  <si>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</si>
  <si>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</si>
  <si>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</si>
  <si>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</si>
  <si>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</si>
  <si>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</si>
  <si>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</si>
  <si>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</si>
  <si>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</si>
  <si>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</si>
  <si>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</si>
  <si>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</si>
  <si>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</si>
  <si>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</si>
  <si>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</si>
  <si>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</si>
  <si>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</si>
  <si>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</si>
  <si>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</si>
  <si>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</si>
  <si>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</si>
  <si>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</si>
  <si>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</si>
  <si>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</si>
  <si>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</si>
  <si>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</si>
  <si>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</si>
  <si>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</si>
  <si>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</si>
  <si>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</si>
  <si>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</si>
  <si>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</si>
  <si>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</si>
  <si>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</si>
  <si>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</si>
  <si>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</si>
  <si>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</si>
  <si>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</si>
  <si>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</si>
  <si>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</si>
  <si>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</si>
  <si>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</si>
  <si>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</si>
  <si>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</si>
  <si>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</si>
  <si>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</si>
  <si>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</si>
  <si>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</si>
  <si>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</si>
  <si>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</si>
  <si>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</si>
  <si>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</si>
  <si>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</si>
  <si>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</si>
  <si>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</si>
  <si>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</si>
  <si>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</si>
  <si>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</si>
  <si>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</si>
  <si>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</si>
  <si>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</si>
  <si>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</si>
  <si>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</si>
  <si>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</si>
  <si>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</si>
  <si>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</si>
  <si>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</si>
  <si>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</si>
  <si>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</si>
  <si>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</si>
  <si>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</si>
  <si>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</si>
  <si>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</si>
  <si>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</si>
  <si>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</si>
  <si>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</si>
  <si>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</si>
  <si>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</si>
  <si>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</si>
  <si>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</si>
  <si>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</si>
  <si>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</si>
  <si>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</si>
  <si>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</si>
  <si>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</si>
  <si>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</si>
  <si>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</si>
  <si>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</si>
  <si>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</si>
  <si>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</si>
  <si>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</si>
  <si>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</si>
  <si>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</si>
  <si>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</si>
  <si>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</si>
  <si>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</si>
  <si>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</si>
  <si>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</si>
  <si>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</si>
  <si>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</si>
  <si>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</si>
  <si>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</si>
  <si>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</si>
  <si>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</si>
  <si>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</si>
  <si>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</si>
  <si>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</si>
  <si>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</si>
  <si>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</si>
  <si>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</si>
  <si>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</si>
  <si>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</si>
  <si>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</si>
  <si>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</si>
  <si>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</si>
  <si>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</si>
  <si>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</si>
  <si>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</si>
  <si>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</si>
  <si>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</si>
  <si>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</si>
  <si>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</si>
  <si>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</si>
  <si>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</si>
  <si>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</si>
  <si>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</si>
  <si>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</si>
  <si>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</si>
  <si>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</si>
  <si>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</si>
  <si>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</si>
  <si>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</si>
  <si>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</si>
  <si>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</si>
  <si>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</si>
  <si>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</si>
  <si>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</si>
  <si>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</si>
  <si>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</si>
  <si>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</si>
  <si>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</si>
  <si>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</si>
  <si>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</si>
  <si>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</si>
  <si>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</si>
  <si>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</si>
  <si>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</si>
  <si>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</si>
  <si>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</si>
  <si>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</si>
  <si>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</si>
  <si>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</si>
  <si>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</si>
  <si>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</si>
  <si>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</si>
  <si>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</si>
  <si>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</si>
  <si>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</si>
  <si>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</si>
  <si>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</si>
  <si>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</si>
  <si>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</si>
  <si>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</si>
  <si>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</si>
  <si>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</si>
  <si>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</si>
  <si>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</si>
  <si>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</si>
  <si>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</si>
  <si>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</si>
  <si>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</si>
  <si>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</si>
  <si>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</si>
  <si>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</si>
  <si>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</si>
  <si>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</si>
  <si>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</si>
  <si>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</si>
  <si>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</si>
  <si>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</si>
  <si>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</si>
  <si>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</si>
  <si>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</si>
  <si>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</si>
  <si>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</si>
  <si>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</si>
  <si>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</si>
  <si>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</si>
  <si>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</si>
  <si>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</si>
  <si>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</si>
  <si>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</si>
  <si>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</si>
  <si>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</si>
  <si>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</si>
  <si>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</si>
  <si>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</si>
  <si>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</si>
  <si>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</si>
  <si>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</si>
  <si>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</si>
  <si>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</si>
  <si>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</si>
  <si>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</si>
  <si>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</si>
  <si>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</si>
  <si>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</si>
  <si>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</si>
  <si>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</si>
  <si>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</si>
  <si>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</si>
  <si>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</si>
  <si>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</si>
  <si>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</si>
  <si>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</si>
  <si>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</si>
  <si>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</si>
  <si>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</si>
  <si>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</si>
  <si>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</si>
  <si>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</si>
  <si>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</si>
  <si>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</si>
  <si>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</si>
  <si>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</si>
  <si>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</si>
  <si>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</si>
  <si>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</si>
  <si>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</si>
  <si>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</si>
  <si>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</si>
  <si>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</si>
  <si>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</si>
  <si>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</si>
  <si>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</si>
  <si>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</si>
  <si>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</si>
  <si>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</si>
  <si>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</si>
  <si>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</si>
  <si>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</si>
  <si>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</si>
  <si>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</si>
  <si>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</si>
  <si>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</si>
  <si>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</si>
  <si>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</si>
  <si>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</si>
  <si>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</si>
  <si>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</si>
  <si>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</si>
  <si>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</si>
  <si>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</si>
  <si>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</si>
  <si>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</si>
  <si>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</si>
  <si>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</si>
  <si>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</si>
  <si>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</si>
  <si>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</si>
  <si>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</si>
  <si>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</si>
  <si>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</si>
  <si>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</si>
  <si>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</si>
  <si>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</si>
  <si>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</si>
  <si>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</si>
  <si>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</si>
  <si>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</si>
  <si>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</si>
  <si>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</si>
  <si>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</si>
  <si>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</si>
  <si>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</si>
  <si>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</si>
  <si>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</si>
  <si>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</si>
  <si>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</si>
  <si>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</si>
  <si>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</si>
  <si>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</si>
  <si>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</si>
  <si>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</si>
  <si>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</si>
  <si>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</si>
  <si>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</si>
  <si>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</si>
  <si>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</si>
  <si>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</si>
  <si>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</si>
  <si>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</si>
  <si>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</si>
  <si>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</si>
  <si>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</si>
  <si>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</si>
  <si>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</si>
  <si>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</si>
  <si>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</si>
  <si>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</si>
  <si>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</si>
  <si>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</si>
  <si>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</si>
  <si>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</si>
  <si>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</si>
  <si>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</si>
  <si>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</si>
  <si>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</si>
  <si>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</si>
  <si>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</si>
  <si>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</si>
  <si>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</si>
  <si>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</si>
  <si>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</si>
  <si>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</si>
  <si>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</si>
  <si>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</si>
  <si>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</si>
  <si>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</si>
  <si>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</si>
  <si>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</si>
  <si>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</si>
  <si>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</si>
  <si>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</si>
  <si>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</si>
  <si>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</si>
  <si>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</si>
  <si>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</si>
  <si>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</si>
  <si>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</si>
  <si>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</si>
  <si>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</si>
  <si>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</si>
  <si>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</si>
  <si>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</si>
  <si>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</si>
  <si>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</si>
  <si>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</si>
  <si>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</si>
  <si>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</si>
  <si>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</si>
  <si>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</si>
  <si>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</si>
  <si>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</si>
  <si>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</si>
  <si>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</si>
  <si>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</si>
  <si>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</si>
  <si>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</si>
  <si>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</si>
  <si>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</si>
  <si>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</si>
  <si>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</si>
  <si>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</si>
  <si>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</si>
  <si>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</si>
  <si>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</si>
  <si>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</si>
  <si>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</si>
  <si>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</si>
  <si>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</si>
  <si>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</si>
  <si>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</si>
  <si>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</si>
  <si>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</si>
  <si>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</si>
  <si>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</si>
  <si>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</si>
  <si>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</si>
  <si>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</si>
  <si>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</si>
  <si>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</si>
  <si>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</si>
  <si>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</si>
  <si>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</si>
  <si>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</si>
  <si>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</si>
  <si>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</si>
  <si>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</si>
  <si>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</si>
  <si>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</si>
  <si>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</si>
  <si>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</si>
  <si>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</si>
  <si>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</si>
  <si>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</si>
  <si>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</si>
  <si>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</si>
  <si>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</si>
  <si>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</si>
  <si>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</si>
  <si>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</si>
  <si>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</si>
  <si>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</si>
  <si>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</si>
  <si>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</si>
  <si>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</si>
  <si>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</si>
  <si>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</si>
  <si>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</si>
  <si>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</si>
  <si>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</si>
  <si>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</si>
  <si>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</si>
  <si>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</si>
  <si>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</si>
  <si>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</si>
  <si>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</si>
  <si>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</si>
  <si>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</si>
  <si>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</si>
  <si>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</si>
  <si>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</si>
  <si>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</si>
  <si>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</si>
  <si>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</si>
  <si>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</si>
  <si>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</si>
  <si>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</si>
  <si>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</si>
  <si>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</si>
  <si>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</si>
  <si>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</si>
  <si>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</si>
  <si>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</si>
  <si>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</si>
  <si>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</si>
  <si>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</si>
  <si>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</si>
  <si>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</si>
  <si>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</si>
  <si>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</si>
  <si>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</si>
  <si>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</si>
  <si>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</si>
  <si>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</si>
  <si>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</si>
  <si>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</si>
  <si>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</si>
  <si>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</si>
  <si>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</si>
  <si>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</si>
  <si>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</si>
  <si>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</si>
  <si>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</si>
  <si>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</si>
  <si>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</si>
  <si>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</si>
  <si>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</si>
  <si>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</si>
  <si>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</si>
  <si>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</si>
  <si>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</si>
  <si>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</si>
  <si>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</si>
  <si>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</si>
  <si>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</si>
  <si>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</si>
  <si>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</si>
  <si>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</si>
  <si>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</si>
  <si>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</si>
  <si>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</si>
  <si>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</si>
  <si>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</si>
  <si>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</si>
  <si>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</si>
  <si>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</si>
  <si>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</si>
  <si>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</si>
  <si>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</si>
  <si>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</si>
  <si>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</si>
  <si>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</si>
  <si>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</si>
  <si>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</si>
  <si>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</si>
  <si>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</si>
  <si>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</si>
  <si>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</si>
  <si>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</si>
  <si>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</si>
  <si>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</si>
  <si>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</si>
  <si>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</si>
  <si>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</si>
  <si>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</si>
  <si>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</si>
  <si>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</si>
  <si>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</si>
  <si>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</si>
  <si>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</si>
  <si>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</si>
  <si>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</si>
  <si>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</si>
  <si>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</si>
  <si>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</si>
  <si>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</si>
  <si>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</si>
  <si>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</si>
  <si>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</si>
  <si>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</si>
  <si>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</si>
  <si>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</si>
  <si>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</si>
  <si>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</si>
  <si>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</si>
  <si>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</si>
  <si>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</si>
  <si>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</si>
  <si>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</si>
  <si>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</si>
  <si>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</si>
  <si>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</si>
  <si>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</si>
  <si>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</si>
  <si>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</si>
  <si>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</si>
  <si>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</si>
  <si>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</si>
  <si>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</si>
  <si>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</si>
  <si>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</si>
  <si>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</si>
  <si>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</si>
  <si>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</si>
  <si>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</si>
  <si>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</si>
  <si>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</si>
  <si>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</si>
  <si>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</si>
  <si>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</si>
  <si>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</si>
  <si>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</si>
  <si>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</si>
  <si>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</si>
  <si>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</si>
  <si>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</si>
  <si>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</si>
  <si>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</si>
  <si>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</si>
  <si>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</si>
  <si>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</si>
  <si>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</si>
  <si>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</si>
  <si>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</si>
  <si>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</si>
  <si>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</si>
  <si>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</si>
  <si>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</si>
  <si>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</si>
  <si>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</si>
  <si>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</si>
  <si>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</si>
  <si>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</si>
  <si>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</si>
  <si>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</si>
  <si>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</si>
  <si>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</si>
  <si>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</si>
  <si>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</si>
  <si>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</si>
  <si>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</si>
  <si>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</si>
  <si>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</si>
  <si>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</si>
  <si>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</si>
  <si>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</si>
  <si>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</si>
  <si>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</si>
  <si>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</si>
  <si>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</si>
  <si>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</si>
  <si>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</si>
  <si>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</si>
  <si>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</si>
  <si>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</si>
  <si>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</si>
  <si>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</si>
  <si>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</si>
  <si>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</si>
  <si>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</si>
  <si>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</si>
  <si>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</si>
  <si>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</si>
  <si>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</si>
  <si>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</si>
  <si>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</si>
  <si>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</si>
  <si>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</si>
  <si>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</si>
  <si>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</si>
  <si>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</si>
  <si>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</si>
  <si>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</si>
  <si>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</si>
  <si>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</si>
  <si>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</si>
  <si>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</si>
  <si>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</si>
  <si>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</si>
  <si>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</si>
  <si>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</si>
  <si>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</si>
  <si>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</si>
  <si>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</si>
  <si>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</si>
  <si>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</si>
  <si>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</si>
  <si>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</si>
  <si>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</si>
  <si>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</si>
  <si>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</si>
  <si>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</si>
  <si>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</si>
  <si>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</si>
  <si>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</si>
  <si>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</si>
  <si>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</si>
  <si>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</si>
  <si>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</si>
  <si>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</si>
  <si>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</si>
  <si>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</si>
  <si>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</si>
  <si>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</si>
  <si>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</si>
  <si>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</si>
  <si>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</si>
  <si>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</si>
  <si>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</si>
  <si>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</si>
  <si>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</si>
  <si>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</si>
  <si>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</si>
  <si>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</si>
  <si>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</si>
  <si>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</si>
  <si>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</si>
  <si>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</si>
  <si>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</si>
  <si>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</si>
  <si>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</si>
  <si>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</si>
  <si>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</si>
  <si>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</si>
  <si>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</si>
  <si>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</si>
  <si>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</si>
  <si>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</si>
  <si>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</si>
  <si>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</si>
  <si>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</si>
  <si>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</si>
  <si>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</si>
  <si>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</si>
  <si>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</si>
  <si>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</si>
  <si>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</si>
  <si>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</si>
  <si>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</si>
  <si>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</si>
  <si>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</si>
  <si>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</si>
  <si>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</si>
  <si>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</si>
  <si>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</si>
  <si>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</si>
  <si>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</si>
  <si>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</si>
  <si>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</si>
  <si>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</si>
  <si>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</si>
  <si>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</si>
  <si>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</si>
  <si>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</si>
  <si>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</si>
  <si>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</si>
  <si>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</si>
  <si>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</si>
  <si>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</si>
  <si>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</si>
  <si>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</si>
  <si>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</si>
  <si>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</si>
  <si>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</si>
  <si>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</si>
  <si>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</si>
  <si>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</si>
  <si>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</si>
  <si>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</si>
  <si>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</si>
  <si>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</si>
  <si>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</si>
  <si>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</si>
  <si>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</si>
  <si>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</si>
  <si>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</si>
  <si>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</si>
  <si>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</si>
  <si>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</si>
  <si>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</si>
  <si>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</si>
  <si>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</si>
  <si>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</si>
  <si>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</si>
  <si>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</si>
  <si>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</si>
  <si>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</si>
  <si>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</si>
  <si>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</si>
  <si>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</si>
  <si>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</si>
  <si>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</si>
  <si>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</si>
  <si>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</si>
  <si>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</si>
  <si>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</si>
  <si>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</si>
  <si>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</si>
  <si>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</si>
  <si>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</si>
  <si>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</si>
  <si>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</si>
  <si>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</si>
  <si>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</si>
  <si>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</si>
  <si>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</si>
  <si>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</si>
  <si>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</si>
  <si>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</si>
  <si>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</si>
  <si>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</si>
  <si>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</si>
  <si>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</si>
  <si>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</si>
  <si>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</si>
  <si>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</si>
  <si>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</si>
  <si>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</si>
  <si>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</si>
  <si>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</si>
  <si>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</si>
  <si>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</si>
  <si>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</si>
  <si>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</si>
  <si>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</si>
  <si>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</si>
  <si>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</si>
  <si>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</si>
  <si>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</si>
  <si>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</si>
  <si>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</si>
  <si>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</si>
  <si>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</si>
  <si>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</si>
  <si>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</si>
  <si>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</si>
  <si>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</si>
  <si>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</si>
  <si>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</si>
  <si>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</si>
  <si>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</si>
  <si>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</si>
  <si>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</si>
  <si>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</si>
  <si>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</si>
  <si>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</si>
  <si>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</si>
  <si>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</si>
  <si>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</si>
  <si>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</si>
  <si>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</si>
  <si>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</si>
  <si>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</si>
  <si>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</si>
  <si>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</si>
  <si>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</si>
  <si>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</si>
  <si>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</si>
  <si>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</si>
  <si>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</si>
  <si>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</si>
  <si>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</si>
  <si>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</si>
  <si>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</si>
  <si>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</si>
  <si>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</si>
  <si>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</si>
  <si>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</si>
  <si>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</si>
  <si>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</si>
  <si>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</si>
  <si>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</si>
  <si>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</si>
  <si>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</si>
  <si>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</si>
  <si>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</si>
  <si>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</si>
  <si>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</si>
  <si>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</si>
  <si>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</si>
  <si>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</si>
  <si>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</si>
  <si>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</si>
  <si>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</si>
  <si>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</si>
  <si>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</si>
  <si>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</si>
  <si>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</si>
  <si>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</si>
  <si>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</si>
  <si>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</si>
  <si>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</si>
  <si>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</si>
  <si>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</si>
  <si>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</si>
  <si>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</si>
  <si>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</si>
  <si>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</si>
  <si>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</si>
  <si>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</si>
  <si>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</si>
  <si>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</si>
  <si>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</si>
  <si>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</si>
  <si>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</si>
  <si>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</si>
  <si>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</si>
  <si>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</si>
  <si>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</si>
  <si>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</si>
  <si>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</si>
  <si>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</si>
  <si>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</si>
  <si>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</si>
  <si>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</si>
  <si>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</si>
  <si>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</si>
  <si>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</si>
  <si>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</si>
  <si>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</si>
  <si>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</si>
  <si>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</si>
  <si>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</si>
  <si>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</si>
  <si>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</si>
  <si>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</si>
  <si>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</si>
  <si>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</si>
  <si>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</si>
  <si>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</si>
  <si>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</si>
  <si>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</si>
  <si>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</si>
  <si>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</si>
  <si>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</si>
  <si>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</si>
  <si>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</si>
  <si>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</si>
  <si>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</si>
  <si>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</si>
  <si>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</si>
  <si>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</si>
  <si>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</si>
  <si>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</si>
  <si>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</si>
  <si>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</si>
  <si>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</si>
  <si>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</si>
  <si>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</si>
  <si>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</si>
  <si>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</si>
  <si>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</si>
  <si>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</si>
  <si>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</si>
  <si>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</si>
  <si>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</si>
  <si>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</si>
  <si>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</si>
  <si>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</si>
  <si>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</si>
  <si>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</si>
  <si>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</si>
  <si>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</si>
  <si>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</si>
  <si>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</si>
  <si>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</si>
  <si>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</si>
  <si>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</si>
  <si>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</si>
  <si>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</si>
  <si>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</si>
  <si>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</si>
  <si>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</si>
  <si>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</si>
  <si>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</si>
  <si>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</si>
  <si>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</si>
  <si>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</si>
  <si>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</si>
  <si>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</si>
  <si>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</si>
  <si>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</si>
  <si>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</si>
  <si>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</si>
  <si>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</si>
  <si>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</si>
  <si>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</si>
  <si>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</si>
  <si>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</si>
  <si>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</si>
  <si>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</si>
  <si>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</si>
  <si>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</si>
  <si>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</si>
  <si>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</si>
  <si>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</si>
  <si>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</si>
  <si>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</si>
  <si>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</si>
  <si>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</si>
  <si>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</si>
  <si>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</si>
  <si>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</si>
  <si>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</si>
  <si>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</si>
  <si>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</si>
  <si>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</si>
  <si>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</si>
  <si>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</si>
  <si>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</si>
  <si>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</si>
  <si>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</si>
  <si>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</si>
  <si>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</si>
  <si>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</si>
  <si>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</si>
  <si>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</si>
  <si>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</si>
  <si>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</si>
  <si>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</si>
  <si>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</si>
  <si>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</si>
  <si>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</si>
  <si>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</si>
  <si>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</si>
  <si>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</si>
  <si>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</si>
  <si>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</si>
  <si>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</si>
  <si>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</si>
  <si>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</si>
  <si>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</si>
  <si>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</si>
  <si>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</si>
  <si>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</si>
  <si>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</si>
  <si>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</si>
  <si>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</si>
  <si>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</si>
  <si>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</si>
  <si>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</si>
  <si>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</si>
  <si>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</si>
  <si>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</si>
  <si>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</si>
  <si>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</si>
  <si>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</si>
  <si>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</si>
  <si>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</si>
  <si>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</si>
  <si>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</si>
  <si>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</si>
  <si>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</si>
  <si>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</si>
  <si>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</si>
  <si>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</si>
  <si>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</si>
  <si>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</si>
  <si>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</si>
  <si>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</si>
  <si>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</si>
  <si>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</si>
  <si>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</si>
  <si>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</si>
  <si>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</si>
  <si>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</si>
  <si>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</si>
  <si>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</si>
  <si>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</si>
  <si>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</si>
  <si>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</si>
  <si>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</si>
  <si>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</si>
  <si>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</si>
  <si>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</si>
  <si>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</si>
  <si>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</si>
  <si>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</si>
  <si>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</si>
  <si>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</si>
  <si>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</si>
  <si>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</si>
  <si>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</si>
  <si>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</si>
  <si>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</si>
  <si>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</si>
  <si>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</si>
  <si>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</si>
  <si>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</si>
  <si>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</si>
  <si>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</si>
  <si>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</si>
  <si>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</si>
  <si>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</si>
  <si>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</si>
  <si>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</si>
  <si>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</si>
  <si>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</si>
  <si>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</si>
  <si>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</si>
  <si>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</si>
  <si>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</si>
  <si>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</si>
  <si>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</si>
  <si>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</si>
  <si>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</si>
  <si>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</si>
  <si>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</si>
  <si>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</si>
  <si>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</si>
  <si>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</si>
  <si>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</si>
  <si>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</si>
  <si>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</si>
  <si>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</si>
  <si>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</si>
  <si>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</si>
  <si>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</si>
  <si>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</si>
  <si>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</si>
  <si>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</si>
  <si>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</si>
  <si>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</si>
  <si>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</si>
  <si>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</si>
  <si>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</si>
  <si>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</si>
  <si>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</si>
  <si>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</si>
  <si>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</si>
  <si>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</si>
  <si>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</si>
  <si>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</si>
  <si>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</si>
  <si>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</si>
  <si>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</si>
  <si>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</si>
  <si>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</si>
  <si>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</si>
  <si>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</si>
  <si>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</si>
  <si>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</si>
  <si>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</si>
  <si>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</si>
  <si>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</si>
  <si>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</si>
  <si>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</si>
  <si>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</si>
  <si>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</si>
  <si>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</si>
  <si>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</si>
  <si>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</si>
  <si>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</si>
  <si>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</si>
  <si>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</si>
  <si>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</si>
  <si>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</si>
  <si>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</si>
  <si>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</si>
  <si>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</si>
  <si>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</si>
  <si>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</si>
  <si>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</si>
  <si>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</si>
  <si>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</si>
  <si>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</si>
  <si>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</si>
  <si>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</si>
  <si>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</si>
  <si>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</si>
  <si>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</si>
  <si>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</si>
  <si>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</si>
  <si>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</si>
  <si>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</si>
  <si>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</si>
  <si>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</si>
  <si>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</si>
  <si>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</si>
  <si>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</si>
  <si>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</si>
  <si>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</si>
  <si>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</si>
  <si>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</si>
  <si>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</si>
  <si>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</si>
  <si>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</si>
  <si>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</si>
  <si>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</si>
  <si>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</si>
  <si>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</si>
  <si>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</si>
  <si>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</si>
  <si>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</si>
  <si>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</si>
  <si>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</si>
  <si>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</si>
  <si>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</si>
  <si>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</si>
  <si>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</si>
  <si>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</si>
  <si>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</si>
  <si>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</si>
  <si>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</si>
  <si>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</si>
  <si>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</si>
  <si>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</si>
  <si>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</si>
  <si>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</si>
  <si>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</si>
  <si>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</si>
  <si>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</si>
  <si>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</si>
  <si>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</si>
  <si>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</si>
  <si>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</si>
  <si>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</si>
  <si>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</si>
  <si>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</si>
  <si>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</si>
  <si>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</si>
  <si>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</si>
  <si>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</si>
  <si>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</si>
  <si>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</si>
  <si>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</si>
  <si>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</si>
  <si>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</si>
  <si>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</si>
  <si>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</si>
  <si>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</si>
  <si>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</si>
  <si>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</si>
  <si>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</si>
  <si>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</si>
  <si>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</si>
  <si>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</si>
  <si>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</si>
  <si>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</si>
  <si>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</si>
  <si>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</si>
  <si>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</si>
  <si>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</si>
  <si>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</si>
  <si>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</si>
  <si>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</si>
  <si>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</si>
  <si>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</si>
  <si>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</si>
  <si>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</si>
  <si>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</si>
  <si>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</si>
  <si>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</si>
  <si>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</si>
  <si>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</si>
  <si>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</si>
  <si>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</si>
  <si>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</si>
  <si>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</si>
  <si>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</si>
  <si>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</si>
  <si>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</si>
  <si>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</si>
  <si>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</si>
  <si>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</si>
  <si>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</si>
  <si>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</si>
  <si>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</si>
  <si>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</si>
  <si>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</si>
  <si>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</si>
  <si>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</si>
  <si>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</si>
  <si>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</si>
  <si>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</si>
  <si>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</si>
  <si>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</si>
  <si>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</si>
  <si>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</si>
  <si>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</si>
  <si>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</si>
  <si>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</si>
  <si>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</si>
  <si>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</si>
  <si>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</si>
  <si>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</si>
  <si>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</si>
  <si>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</si>
  <si>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</si>
  <si>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</si>
  <si>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</si>
  <si>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</si>
  <si>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</si>
  <si>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</si>
  <si>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</si>
  <si>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</si>
  <si>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</si>
  <si>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</si>
  <si>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</si>
  <si>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</si>
  <si>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</si>
  <si>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</si>
  <si>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</si>
  <si>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</si>
  <si>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</si>
  <si>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</si>
  <si>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</si>
  <si>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</si>
  <si>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</si>
  <si>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</si>
  <si>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</si>
  <si>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</si>
  <si>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</si>
  <si>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</si>
  <si>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</si>
  <si>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</si>
  <si>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</si>
  <si>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</si>
  <si>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</si>
  <si>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</si>
  <si>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</si>
  <si>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</si>
  <si>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</si>
  <si>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</si>
  <si>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</si>
  <si>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</si>
  <si>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</si>
  <si>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</si>
  <si>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</si>
  <si>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</si>
  <si>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</si>
  <si>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</si>
  <si>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</si>
  <si>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</si>
  <si>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</si>
  <si>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</si>
  <si>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</si>
  <si>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</si>
  <si>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</si>
  <si>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</si>
  <si>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</si>
  <si>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</si>
  <si>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</si>
  <si>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</si>
  <si>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</si>
  <si>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</si>
  <si>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</si>
  <si>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</si>
  <si>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</si>
  <si>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</si>
  <si>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</si>
  <si>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</si>
  <si>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</si>
  <si>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</si>
  <si>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</si>
  <si>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</si>
  <si>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</si>
  <si>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</si>
  <si>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</si>
  <si>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</si>
  <si>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</si>
  <si>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</si>
  <si>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</si>
  <si>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</si>
  <si>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</si>
  <si>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</si>
  <si>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</si>
  <si>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</si>
  <si>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</si>
  <si>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</si>
  <si>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</si>
  <si>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</si>
  <si>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</si>
  <si>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</si>
  <si>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</si>
  <si>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</si>
  <si>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</si>
  <si>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</si>
  <si>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</si>
  <si>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</si>
  <si>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</si>
  <si>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</si>
  <si>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</si>
  <si>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</si>
  <si>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</si>
  <si>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</si>
  <si>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</si>
  <si>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</si>
  <si>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</si>
  <si>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</si>
  <si>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</si>
  <si>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</si>
  <si>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</si>
  <si>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</si>
  <si>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</si>
  <si>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</si>
  <si>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</si>
  <si>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</si>
  <si>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</si>
  <si>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</si>
  <si>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</si>
  <si>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</si>
  <si>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</si>
  <si>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</si>
  <si>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</si>
  <si>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</si>
  <si>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</si>
  <si>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</si>
  <si>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</si>
  <si>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</si>
  <si>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</si>
  <si>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</si>
  <si>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</si>
  <si>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</si>
  <si>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</si>
  <si>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</si>
  <si>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</si>
  <si>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</si>
  <si>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</si>
  <si>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</si>
  <si>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</si>
  <si>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</si>
  <si>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</si>
  <si>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</si>
  <si>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</si>
  <si>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</si>
  <si>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</si>
  <si>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</si>
  <si>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</si>
  <si>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</si>
  <si>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</si>
  <si>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</si>
  <si>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</si>
  <si>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</si>
  <si>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</si>
  <si>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</si>
  <si>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</si>
  <si>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</si>
  <si>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</si>
  <si>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</si>
  <si>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</si>
  <si>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</si>
  <si>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</si>
  <si>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</si>
  <si>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</si>
  <si>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</si>
  <si>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</si>
  <si>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</si>
  <si>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</si>
  <si>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</si>
  <si>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</si>
  <si>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</si>
  <si>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</si>
  <si>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</si>
  <si>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</si>
  <si>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</si>
  <si>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</si>
  <si>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</si>
  <si>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</si>
  <si>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</si>
  <si>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</si>
  <si>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</si>
  <si>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</si>
  <si>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</si>
  <si>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</si>
  <si>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</si>
  <si>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</si>
  <si>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</si>
  <si>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</si>
  <si>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</si>
  <si>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</si>
  <si>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</si>
  <si>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</si>
  <si>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</si>
  <si>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</si>
  <si>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</si>
  <si>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</si>
  <si>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</si>
  <si>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</si>
  <si>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</si>
  <si>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</si>
  <si>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</si>
  <si>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</si>
  <si>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</si>
  <si>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</si>
  <si>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</si>
  <si>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</si>
  <si>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</si>
  <si>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</si>
  <si>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</si>
  <si>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</si>
  <si>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</si>
  <si>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</si>
  <si>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</si>
  <si>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</si>
  <si>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</si>
  <si>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</si>
  <si>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</si>
  <si>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</si>
  <si>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</si>
  <si>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</si>
  <si>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</si>
  <si>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</si>
  <si>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</si>
  <si>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</si>
  <si>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</si>
  <si>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</si>
  <si>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</si>
  <si>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</si>
  <si>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</si>
  <si>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</si>
  <si>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</si>
  <si>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</si>
  <si>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</si>
  <si>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</si>
  <si>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</si>
  <si>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</si>
  <si>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</si>
  <si>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</si>
  <si>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</si>
  <si>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</si>
  <si>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</si>
  <si>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</si>
  <si>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</si>
  <si>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</si>
  <si>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</si>
  <si>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</si>
  <si>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</si>
  <si>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</si>
  <si>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</si>
  <si>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</si>
  <si>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</si>
  <si>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</si>
  <si>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</si>
  <si>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</si>
  <si>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</si>
  <si>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</si>
  <si>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</si>
  <si>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</si>
  <si>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</si>
  <si>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</si>
  <si>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</si>
  <si>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</si>
  <si>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</si>
  <si>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</si>
  <si>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</si>
  <si>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</si>
  <si>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</si>
  <si>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</si>
  <si>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</si>
  <si>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</si>
  <si>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</si>
  <si>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</si>
  <si>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</si>
  <si>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</si>
  <si>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</si>
  <si>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</si>
  <si>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</si>
  <si>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</si>
  <si>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</si>
  <si>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</si>
  <si>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</si>
  <si>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</si>
  <si>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</si>
  <si>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</si>
  <si>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</si>
  <si>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</si>
  <si>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</si>
  <si>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</si>
  <si>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</si>
  <si>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</si>
  <si>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</si>
  <si>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</si>
  <si>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</si>
  <si>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</si>
  <si>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</si>
  <si>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</si>
  <si>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</si>
  <si>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</si>
  <si>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</si>
  <si>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</si>
  <si>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</si>
  <si>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</si>
  <si>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</si>
  <si>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</si>
  <si>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</si>
  <si>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</si>
  <si>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</si>
  <si>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</si>
  <si>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</si>
  <si>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</si>
  <si>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</si>
  <si>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</si>
  <si>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</si>
  <si>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</si>
  <si>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</si>
  <si>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</si>
  <si>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</si>
  <si>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</si>
  <si>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</si>
  <si>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</si>
  <si>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</si>
  <si>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</si>
  <si>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</si>
  <si>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</si>
  <si>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</si>
  <si>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</si>
  <si>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</si>
  <si>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</si>
  <si>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</si>
  <si>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</si>
  <si>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</si>
  <si>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</si>
  <si>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</si>
  <si>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</si>
  <si>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</si>
  <si>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</si>
  <si>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</si>
  <si>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</si>
  <si>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</si>
  <si>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</si>
  <si>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</si>
  <si>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</si>
  <si>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</si>
  <si>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</si>
  <si>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</si>
  <si>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</si>
  <si>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</si>
  <si>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</si>
  <si>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</si>
  <si>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</si>
  <si>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</si>
  <si>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</si>
  <si>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</si>
  <si>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</si>
  <si>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</si>
  <si>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</si>
  <si>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</si>
  <si>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</si>
  <si>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</si>
  <si>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</si>
  <si>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</si>
  <si>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</si>
  <si>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</si>
  <si>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</si>
  <si>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</si>
  <si>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</si>
  <si>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</si>
  <si>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</si>
  <si>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</si>
  <si>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</si>
  <si>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</si>
  <si>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</si>
  <si>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</si>
  <si>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</si>
  <si>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</si>
  <si>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</si>
  <si>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</si>
  <si>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</si>
  <si>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</si>
  <si>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</si>
  <si>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</si>
  <si>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</si>
  <si>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</si>
  <si>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</si>
  <si>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</si>
  <si>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</si>
  <si>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</si>
  <si>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</si>
  <si>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</si>
  <si>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</si>
  <si>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</si>
  <si>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</si>
  <si>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</si>
  <si>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</si>
  <si>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</si>
  <si>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</si>
  <si>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</si>
  <si>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</si>
  <si>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</si>
  <si>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</si>
  <si>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</si>
  <si>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</si>
  <si>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</si>
  <si>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</si>
  <si>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</si>
  <si>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</si>
  <si>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</si>
  <si>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</si>
  <si>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</si>
  <si>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</si>
  <si>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</si>
  <si>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</si>
  <si>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</si>
  <si>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</si>
  <si>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</si>
  <si>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</si>
  <si>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</si>
  <si>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</si>
  <si>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</si>
  <si>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</si>
  <si>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</si>
  <si>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</si>
  <si>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</si>
  <si>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</si>
  <si>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</si>
  <si>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</si>
  <si>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</si>
  <si>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</si>
  <si>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</si>
  <si>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</si>
  <si>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</si>
  <si>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</si>
  <si>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</si>
  <si>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</si>
  <si>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</si>
  <si>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</si>
  <si>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</si>
  <si>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</si>
  <si>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</si>
  <si>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</si>
  <si>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</si>
  <si>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</si>
  <si>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</si>
  <si>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</si>
  <si>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</si>
  <si>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</si>
  <si>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</si>
  <si>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</si>
  <si>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</si>
  <si>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</si>
  <si>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</si>
  <si>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</si>
  <si>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</si>
  <si>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</si>
  <si>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</si>
  <si>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</si>
  <si>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</si>
  <si>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</si>
  <si>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</si>
  <si>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</si>
  <si>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</si>
  <si>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</si>
  <si>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</si>
  <si>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</si>
  <si>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</si>
  <si>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</si>
  <si>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</si>
  <si>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</si>
  <si>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</si>
  <si>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</si>
  <si>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</si>
  <si>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</si>
  <si>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</si>
  <si>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</si>
  <si>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</si>
  <si>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</si>
  <si>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</si>
  <si>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</si>
  <si>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</si>
  <si>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</si>
  <si>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</si>
  <si>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</si>
  <si>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</si>
  <si>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</si>
  <si>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</si>
  <si>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</si>
  <si>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</si>
  <si>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</si>
  <si>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</si>
  <si>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</si>
  <si>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</si>
  <si>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</si>
  <si>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</si>
  <si>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</si>
  <si>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</si>
  <si>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</si>
  <si>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</si>
  <si>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</si>
  <si>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</si>
  <si>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</si>
  <si>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</si>
  <si>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</si>
  <si>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</si>
  <si>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</si>
  <si>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</si>
  <si>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</si>
  <si>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</si>
  <si>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</si>
  <si>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</si>
  <si>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</si>
  <si>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</si>
  <si>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</si>
  <si>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</si>
  <si>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</si>
  <si>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</si>
  <si>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</si>
  <si>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</si>
  <si>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</si>
  <si>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</si>
  <si>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</si>
  <si>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</si>
  <si>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</si>
  <si>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</si>
  <si>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</si>
  <si>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</si>
  <si>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</si>
  <si>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</si>
  <si>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</si>
  <si>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</si>
  <si>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</si>
  <si>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</si>
  <si>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</si>
  <si>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</si>
  <si>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</si>
  <si>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</si>
  <si>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</si>
  <si>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</si>
  <si>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</si>
  <si>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</si>
  <si>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</si>
  <si>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</si>
  <si>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</si>
  <si>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</si>
  <si>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</si>
  <si>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</si>
  <si>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</si>
  <si>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</si>
  <si>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</si>
  <si>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</si>
  <si>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</si>
  <si>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</si>
  <si>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</si>
  <si>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</si>
  <si>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</si>
  <si>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</si>
  <si>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</si>
  <si>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</si>
  <si>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</si>
  <si>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</si>
  <si>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</si>
  <si>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</si>
  <si>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</si>
  <si>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</si>
  <si>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</si>
  <si>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</si>
  <si>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</si>
  <si>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</si>
  <si>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</si>
  <si>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</si>
  <si>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</si>
  <si>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</si>
  <si>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</si>
  <si>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</si>
  <si>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</si>
  <si>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</si>
  <si>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</si>
  <si>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</si>
  <si>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</si>
  <si>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</si>
  <si>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</si>
  <si>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</si>
  <si>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</si>
  <si>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</si>
  <si>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</si>
  <si>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</si>
  <si>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</si>
  <si>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</si>
  <si>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</si>
  <si>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</si>
  <si>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</si>
  <si>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</si>
  <si>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</si>
  <si>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</si>
  <si>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</si>
  <si>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</si>
  <si>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</si>
  <si>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</si>
  <si>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</si>
  <si>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</si>
  <si>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</si>
  <si>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</si>
  <si>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</si>
  <si>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</si>
  <si>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</si>
  <si>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</si>
  <si>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</si>
  <si>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</si>
  <si>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</si>
  <si>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</si>
  <si>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</si>
  <si>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</si>
  <si>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</si>
  <si>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</si>
  <si>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</si>
  <si>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</si>
  <si>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</si>
  <si>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</si>
  <si>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</si>
  <si>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</si>
  <si>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</si>
  <si>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</si>
  <si>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</si>
  <si>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</si>
  <si>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</si>
  <si>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</si>
  <si>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</si>
  <si>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</si>
  <si>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</si>
  <si>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</si>
  <si>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</si>
  <si>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</si>
  <si>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</si>
  <si>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</si>
  <si>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</si>
  <si>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</si>
  <si>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</si>
  <si>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</si>
  <si>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</si>
  <si>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</si>
  <si>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</si>
  <si>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</si>
  <si>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</si>
  <si>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</si>
  <si>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</si>
  <si>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</si>
  <si>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</si>
  <si>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</si>
  <si>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</si>
  <si>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</si>
  <si>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</si>
  <si>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</si>
  <si>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</si>
  <si>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</si>
  <si>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</si>
  <si>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</si>
  <si>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</si>
  <si>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</si>
  <si>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</si>
  <si>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</si>
  <si>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</si>
  <si>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</si>
  <si>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</si>
  <si>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</si>
  <si>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</si>
  <si>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</si>
  <si>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</si>
  <si>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</si>
  <si>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</si>
  <si>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</si>
  <si>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</si>
  <si>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</si>
  <si>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</si>
  <si>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</si>
  <si>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</si>
  <si>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</si>
  <si>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</si>
  <si>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</si>
  <si>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</si>
  <si>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</si>
  <si>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</si>
  <si>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</si>
  <si>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</si>
  <si>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</si>
  <si>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</si>
  <si>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</si>
  <si>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</si>
  <si>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</si>
  <si>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</si>
  <si>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</si>
  <si>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</si>
  <si>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</si>
  <si>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</si>
  <si>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</si>
  <si>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</si>
  <si>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</si>
  <si>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</si>
  <si>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</si>
  <si>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</si>
  <si>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</si>
  <si>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</si>
  <si>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</si>
  <si>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</si>
  <si>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</si>
  <si>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</si>
  <si>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</si>
  <si>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</si>
  <si>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</si>
  <si>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</si>
  <si>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</si>
  <si>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</si>
  <si>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</si>
  <si>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</si>
  <si>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</si>
  <si>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</si>
  <si>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</si>
  <si>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</si>
  <si>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</si>
  <si>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</si>
  <si>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</si>
  <si>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</si>
  <si>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</si>
  <si>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</si>
  <si>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</si>
  <si>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</si>
  <si>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</si>
  <si>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</si>
  <si>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</si>
  <si>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</si>
  <si>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</si>
  <si>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</si>
  <si>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</si>
  <si>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</si>
  <si>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</si>
  <si>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</si>
  <si>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</si>
  <si>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</si>
  <si>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</si>
  <si>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</si>
  <si>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</si>
  <si>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</si>
  <si>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</si>
  <si>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</si>
  <si>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</si>
  <si>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</si>
  <si>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</si>
  <si>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</si>
  <si>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</si>
  <si>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</si>
  <si>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</si>
  <si>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</si>
  <si>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</si>
  <si>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</si>
  <si>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</si>
  <si>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</si>
  <si>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</si>
  <si>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</si>
  <si>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</si>
  <si>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</si>
  <si>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</si>
  <si>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</si>
  <si>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</si>
  <si>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</si>
  <si>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</si>
  <si>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</si>
  <si>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</si>
  <si>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</si>
  <si>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</si>
  <si>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</si>
  <si>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</si>
  <si>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</si>
  <si>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</si>
  <si>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</si>
  <si>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</si>
  <si>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</si>
  <si>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</si>
  <si>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</si>
  <si>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</si>
  <si>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</si>
  <si>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</si>
  <si>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</si>
  <si>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</si>
  <si>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</si>
  <si>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</si>
  <si>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</si>
  <si>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</si>
  <si>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</si>
  <si>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</si>
  <si>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</si>
  <si>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</si>
  <si>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</si>
  <si>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</si>
  <si>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</si>
  <si>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</si>
  <si>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</si>
  <si>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</si>
  <si>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</si>
  <si>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</si>
  <si>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</si>
  <si>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</si>
  <si>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</si>
  <si>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</si>
  <si>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</si>
  <si>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</si>
  <si>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</si>
  <si>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</si>
  <si>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</si>
  <si>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</si>
  <si>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</si>
  <si>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</si>
  <si>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</si>
  <si>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</si>
  <si>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</si>
  <si>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</si>
  <si>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</si>
  <si>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</si>
  <si>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</si>
  <si>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</si>
  <si>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</si>
  <si>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</si>
  <si>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</si>
  <si>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</si>
  <si>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</si>
  <si>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</si>
  <si>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</si>
  <si>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</si>
  <si>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</si>
  <si>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</si>
  <si>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</si>
  <si>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</si>
  <si>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</si>
  <si>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</si>
  <si>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</si>
  <si>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</si>
  <si>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</si>
  <si>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</si>
  <si>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</si>
  <si>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</si>
  <si>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</si>
  <si>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</si>
  <si>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</si>
  <si>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</si>
  <si>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</si>
  <si>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</si>
  <si>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</si>
  <si>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</si>
  <si>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</si>
  <si>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</si>
  <si>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</si>
  <si>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</si>
  <si>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</si>
  <si>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</si>
  <si>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</si>
  <si>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</si>
  <si>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</si>
  <si>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</si>
  <si>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</si>
  <si>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</si>
  <si>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</si>
  <si>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</si>
  <si>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</si>
  <si>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</si>
  <si>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</si>
  <si>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</si>
  <si>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</si>
  <si>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</si>
  <si>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</si>
  <si>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</si>
  <si>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</si>
  <si>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</si>
  <si>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</si>
  <si>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</si>
  <si>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</si>
  <si>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</si>
  <si>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</si>
  <si>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</si>
  <si>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</si>
  <si>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</si>
  <si>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</si>
  <si>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</si>
  <si>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</si>
  <si>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</si>
  <si>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</si>
  <si>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</si>
  <si>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</si>
  <si>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</si>
  <si>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</si>
  <si>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</si>
  <si>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</si>
  <si>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</si>
  <si>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</si>
  <si>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</si>
  <si>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</si>
  <si>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</si>
  <si>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</si>
  <si>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</si>
  <si>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</si>
  <si>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</si>
  <si>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</si>
  <si>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</si>
  <si>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</si>
  <si>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</si>
  <si>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</si>
  <si>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</si>
  <si>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</si>
  <si>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</si>
  <si>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</si>
  <si>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</si>
  <si>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</si>
  <si>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</si>
  <si>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</si>
  <si>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</si>
  <si>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</si>
  <si>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</si>
  <si>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</si>
  <si>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</si>
  <si>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</si>
  <si>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</si>
  <si>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</si>
  <si>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</si>
  <si>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</si>
  <si>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</si>
  <si>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</si>
  <si>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</si>
  <si>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</si>
  <si>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</si>
  <si>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</si>
  <si>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</si>
  <si>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</si>
  <si>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</si>
  <si>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</si>
  <si>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</si>
  <si>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</si>
  <si>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</si>
  <si>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</si>
  <si>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</si>
  <si>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</si>
  <si>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</si>
  <si>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</si>
  <si>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</si>
  <si>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</si>
  <si>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</si>
  <si>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</si>
  <si>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</si>
  <si>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</si>
  <si>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</si>
  <si>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</si>
  <si>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</si>
  <si>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</si>
  <si>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</si>
  <si>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</si>
  <si>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</si>
  <si>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</si>
  <si>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</si>
  <si>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</si>
  <si>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</si>
  <si>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</si>
  <si>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</si>
  <si>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</si>
  <si>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</si>
  <si>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</si>
  <si>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</si>
  <si>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</si>
  <si>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</si>
  <si>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</si>
  <si>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</si>
  <si>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</si>
  <si>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</si>
  <si>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</si>
  <si>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</si>
  <si>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</si>
  <si>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</si>
  <si>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</si>
  <si>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</si>
  <si>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</si>
  <si>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</si>
  <si>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</si>
  <si>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</si>
  <si>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</si>
  <si>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</si>
  <si>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</si>
  <si>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</si>
  <si>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</si>
  <si>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</si>
  <si>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</si>
  <si>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</si>
  <si>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</si>
  <si>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</si>
  <si>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</si>
  <si>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</si>
  <si>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</si>
  <si>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</si>
  <si>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</si>
  <si>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</si>
  <si>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</si>
  <si>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</si>
  <si>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</si>
  <si>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</si>
  <si>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</si>
  <si>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</si>
  <si>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</si>
  <si>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</si>
  <si>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</si>
  <si>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</si>
  <si>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</si>
  <si>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</si>
  <si>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</si>
  <si>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</si>
  <si>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</si>
  <si>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</si>
  <si>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</si>
  <si>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</si>
  <si>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</si>
  <si>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</si>
  <si>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</si>
  <si>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</si>
  <si>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</si>
  <si>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</si>
  <si>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</si>
  <si>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</si>
  <si>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</si>
  <si>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</si>
  <si>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</si>
  <si>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</si>
  <si>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</si>
  <si>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</si>
  <si>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</si>
  <si>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</si>
  <si>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</si>
  <si>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</si>
  <si>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</si>
  <si>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</si>
  <si>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</si>
  <si>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</si>
  <si>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</si>
  <si>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</si>
  <si>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</si>
  <si>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</si>
  <si>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</si>
  <si>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</si>
  <si>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</si>
  <si>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</si>
  <si>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</si>
  <si>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</si>
  <si>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</si>
  <si>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</si>
  <si>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</si>
  <si>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</si>
  <si>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</si>
  <si>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</si>
  <si>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</si>
  <si>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</si>
  <si>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</si>
  <si>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</si>
  <si>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</si>
  <si>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</si>
  <si>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</si>
  <si>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</si>
  <si>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</si>
  <si>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</si>
  <si>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</si>
  <si>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</si>
  <si>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</si>
  <si>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</si>
  <si>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</si>
  <si>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</si>
  <si>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</si>
  <si>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</si>
  <si>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</si>
  <si>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</si>
  <si>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</si>
  <si>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</si>
  <si>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</si>
  <si>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</si>
  <si>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</si>
  <si>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</si>
  <si>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</si>
  <si>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</si>
  <si>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</si>
  <si>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</si>
  <si>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</si>
  <si>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</si>
  <si>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</si>
  <si>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</si>
  <si>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</si>
  <si>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</si>
  <si>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</si>
  <si>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</si>
  <si>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</si>
  <si>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</si>
  <si>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</si>
  <si>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</si>
  <si>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</si>
  <si>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</si>
  <si>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</si>
  <si>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</si>
  <si>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</si>
  <si>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</si>
  <si>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</si>
  <si>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</si>
  <si>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</si>
  <si>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</si>
  <si>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</si>
  <si>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</si>
  <si>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</si>
  <si>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</si>
  <si>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</si>
  <si>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</si>
  <si>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</si>
  <si>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</si>
  <si>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</si>
  <si>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</si>
  <si>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</si>
  <si>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</si>
  <si>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</si>
  <si>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</si>
  <si>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</si>
  <si>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</si>
  <si>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</si>
  <si>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</si>
  <si>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</si>
  <si>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</si>
  <si>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</si>
  <si>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</si>
  <si>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</si>
  <si>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</si>
  <si>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</si>
  <si>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</si>
  <si>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</si>
  <si>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</si>
  <si>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</si>
  <si>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</si>
  <si>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</si>
  <si>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</si>
  <si>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</si>
  <si>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</si>
  <si>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</si>
  <si>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</si>
  <si>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</si>
  <si>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</si>
  <si>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</si>
  <si>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</si>
  <si>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</si>
  <si>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</si>
  <si>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</si>
  <si>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</si>
  <si>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</si>
  <si>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</si>
  <si>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</si>
  <si>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</si>
  <si>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</si>
  <si>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</si>
  <si>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</si>
  <si>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</si>
  <si>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</si>
  <si>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</si>
  <si>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</si>
  <si>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</si>
  <si>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</si>
  <si>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</si>
  <si>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</si>
  <si>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</si>
  <si>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</si>
  <si>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</si>
  <si>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</si>
  <si>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</si>
  <si>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</si>
  <si>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</si>
  <si>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</si>
  <si>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</si>
  <si>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</si>
  <si>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</si>
  <si>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</si>
  <si>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</si>
  <si>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</si>
  <si>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</si>
  <si>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</si>
  <si>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</si>
  <si>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</si>
  <si>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</si>
  <si>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</si>
  <si>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</si>
  <si>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</si>
  <si>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</si>
  <si>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</si>
  <si>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</si>
  <si>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</si>
  <si>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</si>
  <si>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</si>
  <si>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</si>
  <si>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</si>
  <si>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</si>
  <si>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</si>
  <si>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</si>
  <si>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</si>
  <si>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</si>
  <si>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</si>
  <si>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</si>
  <si>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</si>
  <si>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</si>
  <si>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</si>
  <si>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</si>
  <si>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</si>
  <si>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</si>
  <si>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</si>
  <si>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</si>
  <si>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</si>
  <si>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</si>
  <si>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</si>
  <si>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</si>
  <si>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</si>
  <si>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</si>
  <si>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</si>
  <si>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</si>
  <si>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</si>
  <si>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</si>
  <si>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</si>
  <si>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</si>
  <si>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</si>
  <si>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</si>
  <si>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</si>
  <si>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</si>
  <si>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</si>
  <si>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</si>
  <si>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</si>
  <si>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</si>
  <si>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</si>
  <si>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</si>
  <si>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</si>
  <si>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</si>
  <si>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</si>
  <si>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</si>
  <si>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</si>
  <si>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</si>
  <si>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</si>
  <si>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</si>
  <si>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</si>
  <si>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</si>
  <si>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</si>
  <si>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</si>
  <si>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</si>
  <si>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</si>
  <si>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</si>
  <si>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</si>
  <si>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</si>
  <si>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</si>
  <si>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</si>
  <si>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</si>
  <si>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</si>
  <si>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</si>
  <si>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</si>
  <si>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</si>
  <si>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</si>
  <si>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</si>
  <si>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</si>
  <si>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</si>
  <si>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</si>
  <si>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</si>
  <si>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</si>
  <si>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</si>
  <si>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</si>
  <si>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</si>
  <si>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</si>
  <si>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</si>
  <si>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</si>
  <si>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</si>
  <si>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</si>
  <si>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</si>
  <si>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</si>
  <si>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</si>
  <si>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</si>
  <si>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</si>
  <si>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</si>
  <si>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</si>
  <si>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</si>
  <si>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</si>
  <si>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</si>
  <si>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</si>
  <si>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</si>
  <si>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</si>
  <si>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</si>
  <si>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</si>
  <si>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</si>
  <si>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</si>
  <si>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</si>
  <si>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</si>
  <si>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</si>
  <si>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</si>
  <si>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</si>
  <si>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</si>
  <si>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</si>
  <si>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</si>
  <si>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</si>
  <si>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</si>
  <si>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</si>
  <si>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</si>
  <si>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</si>
  <si>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</si>
  <si>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</si>
  <si>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</si>
  <si>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</si>
  <si>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</si>
  <si>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</si>
  <si>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</si>
  <si>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</si>
  <si>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</si>
  <si>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</si>
  <si>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</si>
  <si>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</si>
  <si>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</si>
  <si>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</si>
  <si>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</si>
  <si>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</si>
  <si>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</si>
  <si>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</si>
  <si>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</si>
  <si>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</si>
  <si>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</si>
  <si>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</si>
  <si>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</si>
  <si>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</si>
  <si>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</si>
  <si>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</si>
  <si>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</si>
  <si>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</si>
  <si>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</si>
  <si>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</si>
  <si>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</si>
  <si>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</si>
  <si>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</si>
  <si>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</si>
  <si>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</si>
  <si>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</si>
  <si>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</si>
  <si>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</si>
  <si>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</si>
  <si>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</si>
  <si>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</si>
  <si>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</si>
  <si>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</si>
  <si>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</si>
  <si>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</si>
  <si>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</si>
  <si>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</si>
  <si>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</si>
  <si>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</si>
  <si>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</si>
  <si>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</si>
  <si>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</si>
  <si>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</si>
  <si>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</si>
  <si>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</si>
  <si>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</si>
  <si>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</si>
  <si>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</si>
  <si>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</si>
  <si>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</si>
  <si>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</si>
  <si>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</si>
  <si>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</si>
  <si>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</si>
  <si>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</si>
  <si>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</si>
  <si>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</si>
  <si>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</si>
  <si>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</si>
  <si>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</si>
  <si>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</si>
  <si>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</si>
  <si>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</si>
  <si>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</si>
  <si>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</si>
  <si>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</si>
  <si>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</si>
  <si>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</si>
  <si>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</si>
  <si>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</si>
  <si>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</si>
  <si>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</si>
  <si>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</si>
  <si>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</si>
  <si>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</si>
  <si>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</si>
  <si>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</si>
  <si>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</si>
  <si>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</si>
  <si>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</si>
  <si>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</si>
  <si>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</si>
  <si>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</si>
  <si>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</si>
  <si>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</si>
  <si>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</si>
  <si>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</si>
  <si>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</si>
  <si>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</si>
  <si>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</si>
  <si>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</si>
  <si>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</si>
  <si>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</si>
  <si>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</si>
  <si>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</si>
  <si>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</si>
  <si>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</si>
  <si>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</si>
  <si>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</si>
  <si>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</si>
  <si>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</si>
  <si>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</si>
  <si>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</si>
  <si>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</si>
  <si>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</si>
  <si>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</si>
  <si>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</si>
  <si>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</si>
  <si>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</si>
  <si>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</si>
  <si>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</si>
  <si>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</si>
  <si>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</si>
  <si>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</si>
  <si>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</si>
  <si>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</si>
  <si>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</si>
  <si>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</si>
  <si>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</si>
  <si>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</si>
  <si>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</si>
  <si>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</si>
  <si>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</si>
  <si>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</si>
  <si>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</si>
  <si>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</si>
  <si>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</si>
  <si>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</si>
  <si>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</si>
  <si>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</si>
  <si>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</si>
  <si>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</si>
  <si>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</si>
  <si>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</si>
  <si>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</si>
  <si>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</si>
  <si>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</si>
  <si>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</si>
  <si>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</si>
  <si>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</si>
  <si>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</si>
  <si>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</si>
  <si>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</si>
  <si>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</si>
  <si>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</si>
  <si>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</si>
  <si>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</si>
  <si>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</si>
  <si>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</si>
  <si>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</si>
  <si>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</si>
  <si>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</si>
  <si>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</si>
  <si>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</si>
  <si>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</si>
  <si>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</si>
  <si>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</si>
  <si>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</si>
  <si>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</si>
  <si>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</si>
  <si>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</si>
  <si>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</si>
  <si>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</si>
  <si>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</si>
  <si>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</si>
  <si>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</si>
  <si>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</si>
  <si>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</si>
  <si>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</si>
  <si>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</si>
  <si>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</si>
  <si>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</si>
  <si>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</si>
  <si>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</si>
  <si>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</si>
  <si>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</si>
  <si>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</si>
  <si>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</si>
  <si>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</si>
  <si>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</si>
  <si>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</si>
  <si>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</si>
  <si>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</si>
  <si>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</si>
  <si>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</si>
  <si>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</si>
  <si>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</si>
  <si>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</si>
  <si>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</si>
  <si>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</si>
  <si>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</si>
  <si>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</si>
  <si>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</si>
  <si>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</si>
  <si>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</si>
  <si>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</si>
  <si>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</si>
  <si>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</si>
  <si>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</si>
  <si>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</si>
  <si>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</si>
  <si>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</si>
  <si>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</si>
  <si>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</si>
  <si>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</si>
  <si>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</si>
  <si>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</si>
  <si>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</si>
  <si>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</si>
  <si>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</si>
  <si>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</si>
  <si>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</si>
  <si>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</si>
  <si>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</si>
  <si>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</si>
  <si>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</si>
  <si>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</si>
  <si>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</si>
  <si>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</si>
  <si>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</si>
  <si>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</si>
  <si>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</si>
  <si>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</si>
  <si>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</si>
  <si>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</si>
  <si>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</si>
  <si>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</si>
  <si>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</si>
  <si>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</si>
  <si>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</si>
  <si>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</si>
  <si>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</si>
  <si>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</si>
  <si>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</si>
  <si>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</si>
  <si>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</si>
  <si>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</si>
  <si>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</si>
  <si>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</si>
  <si>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</si>
  <si>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</si>
  <si>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</si>
  <si>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</si>
  <si>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</si>
  <si>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</si>
  <si>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</si>
  <si>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</si>
  <si>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</si>
  <si>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</si>
  <si>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</si>
  <si>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</si>
  <si>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</si>
  <si>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</si>
  <si>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</si>
  <si>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</si>
  <si>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</si>
  <si>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</si>
  <si>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</si>
  <si>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</si>
  <si>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</si>
  <si>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</si>
  <si>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</si>
  <si>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</si>
  <si>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</si>
  <si>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</si>
  <si>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</si>
  <si>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</si>
  <si>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</si>
  <si>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</si>
  <si>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</si>
  <si>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</si>
  <si>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</si>
  <si>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</si>
  <si>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</si>
  <si>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</si>
  <si>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</si>
  <si>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</si>
  <si>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</si>
  <si>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</si>
  <si>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</si>
  <si>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</si>
  <si>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</si>
  <si>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</si>
  <si>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</si>
  <si>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</si>
  <si>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</si>
  <si>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</si>
  <si>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</si>
  <si>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</si>
  <si>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</si>
  <si>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</si>
  <si>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</si>
  <si>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</si>
  <si>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</si>
  <si>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</si>
  <si>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</si>
  <si>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</si>
  <si>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</si>
  <si>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</si>
  <si>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</si>
  <si>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</si>
  <si>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</si>
  <si>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</si>
  <si>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</si>
  <si>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</si>
  <si>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</si>
  <si>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</si>
  <si>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</si>
  <si>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</si>
  <si>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</si>
  <si>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</si>
  <si>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</si>
  <si>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</si>
  <si>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</si>
  <si>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</si>
  <si>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</si>
  <si>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</si>
  <si>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</si>
  <si>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</si>
  <si>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</si>
  <si>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</si>
  <si>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</si>
  <si>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</si>
  <si>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</si>
  <si>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</si>
  <si>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</si>
  <si>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</si>
  <si>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</si>
  <si>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</si>
  <si>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</si>
  <si>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</si>
  <si>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</si>
  <si>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</si>
  <si>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</si>
  <si>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</si>
  <si>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</si>
  <si>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</si>
  <si>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</si>
  <si>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</si>
  <si>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</si>
  <si>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</si>
  <si>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</si>
  <si>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</si>
  <si>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</si>
  <si>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</si>
  <si>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</si>
  <si>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</si>
  <si>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</si>
  <si>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</si>
  <si>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</si>
  <si>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</si>
  <si>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</si>
  <si>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</si>
  <si>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</si>
  <si>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</si>
  <si>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</si>
  <si>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</si>
  <si>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</si>
  <si>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</si>
  <si>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</si>
  <si>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</si>
  <si>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</si>
  <si>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</si>
  <si>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</si>
  <si>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</si>
  <si>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</si>
  <si>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</si>
  <si>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</si>
  <si>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</si>
  <si>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</si>
  <si>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</si>
  <si>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</si>
  <si>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</si>
  <si>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</si>
  <si>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</si>
  <si>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</si>
  <si>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</si>
  <si>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</si>
  <si>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</si>
  <si>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</si>
  <si>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</si>
  <si>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</si>
  <si>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</si>
  <si>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</si>
  <si>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</si>
  <si>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</si>
  <si>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</si>
  <si>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</si>
  <si>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</si>
  <si>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</si>
  <si>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</si>
  <si>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</si>
  <si>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</si>
  <si>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</si>
  <si>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</si>
  <si>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</si>
  <si>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</si>
  <si>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</si>
  <si>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</si>
  <si>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</si>
  <si>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</si>
  <si>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</si>
  <si>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</si>
  <si>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</si>
  <si>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</si>
  <si>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</si>
  <si>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</si>
  <si>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</si>
  <si>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</si>
  <si>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</si>
  <si>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</si>
  <si>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</si>
  <si>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</si>
  <si>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</si>
  <si>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</si>
  <si>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</si>
  <si>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</si>
  <si>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</si>
  <si>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</si>
  <si>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</si>
  <si>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</si>
  <si>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</si>
  <si>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</si>
  <si>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</si>
  <si>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</si>
  <si>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</si>
  <si>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</si>
  <si>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</si>
  <si>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</si>
  <si>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</si>
  <si>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</si>
  <si>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</si>
  <si>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</si>
  <si>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</si>
  <si>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</si>
  <si>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</si>
  <si>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</si>
  <si>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</si>
  <si>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</si>
  <si>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</si>
  <si>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</si>
  <si>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</si>
  <si>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</si>
  <si>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</si>
  <si>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</si>
  <si>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</si>
  <si>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</si>
  <si>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</si>
  <si>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</si>
  <si>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</si>
  <si>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</si>
  <si>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</si>
  <si>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</si>
  <si>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</si>
  <si>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</si>
  <si>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</si>
  <si>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</si>
  <si>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</si>
  <si>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</si>
  <si>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</si>
  <si>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</si>
  <si>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</si>
  <si>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</si>
  <si>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</si>
  <si>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</si>
  <si>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</si>
  <si>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</si>
  <si>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</si>
  <si>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</si>
  <si>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</si>
  <si>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</si>
  <si>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</si>
  <si>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</si>
  <si>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</si>
  <si>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</si>
  <si>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</si>
  <si>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</si>
  <si>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</si>
  <si>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</si>
  <si>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</si>
  <si>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</si>
  <si>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</si>
  <si>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</si>
  <si>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</si>
  <si>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</si>
  <si>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</si>
  <si>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</si>
  <si>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</si>
  <si>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</si>
  <si>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</si>
  <si>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</si>
  <si>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</si>
  <si>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</si>
  <si>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</si>
  <si>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</si>
  <si>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</si>
  <si>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</si>
  <si>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</si>
  <si>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</si>
  <si>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</si>
  <si>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</si>
  <si>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</si>
  <si>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</si>
  <si>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</si>
  <si>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</si>
  <si>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</si>
  <si>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</si>
  <si>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</si>
  <si>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</si>
  <si>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</si>
  <si>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</si>
  <si>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</si>
  <si>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</si>
  <si>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</si>
  <si>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</si>
  <si>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</si>
  <si>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</si>
  <si>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</si>
  <si>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</si>
  <si>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</si>
  <si>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</si>
  <si>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</si>
  <si>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</si>
  <si>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</si>
  <si>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</si>
  <si>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</si>
  <si>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</si>
  <si>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</si>
  <si>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</si>
  <si>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</si>
  <si>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</si>
  <si>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</si>
  <si>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</si>
  <si>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</si>
  <si>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</si>
  <si>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</si>
  <si>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</si>
  <si>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</si>
  <si>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</si>
  <si>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</si>
  <si>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</si>
  <si>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</si>
  <si>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</si>
  <si>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</si>
  <si>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</si>
  <si>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</si>
  <si>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</si>
  <si>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</si>
  <si>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</si>
  <si>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</si>
  <si>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</si>
  <si>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</si>
  <si>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</si>
  <si>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</si>
  <si>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</si>
  <si>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</si>
  <si>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</si>
  <si>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</si>
  <si>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</si>
  <si>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</si>
  <si>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</si>
  <si>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</si>
  <si>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</si>
  <si>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</si>
  <si>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</si>
  <si>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</si>
  <si>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</si>
  <si>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</si>
  <si>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</si>
  <si>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</si>
  <si>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</si>
  <si>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</si>
  <si>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</si>
  <si>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</si>
  <si>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</si>
  <si>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</si>
  <si>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</si>
  <si>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</si>
  <si>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</si>
  <si>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</si>
  <si>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</si>
  <si>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</si>
  <si>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</si>
  <si>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</si>
  <si>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</si>
  <si>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</si>
  <si>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</si>
  <si>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</si>
  <si>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</si>
  <si>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</si>
  <si>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</si>
  <si>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</si>
  <si>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</si>
  <si>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</si>
  <si>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</si>
  <si>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</si>
  <si>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</si>
  <si>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</si>
  <si>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</si>
  <si>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</si>
  <si>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</si>
  <si>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</si>
  <si>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</si>
  <si>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</si>
  <si>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</si>
  <si>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</si>
  <si>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</si>
  <si>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</si>
  <si>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</si>
  <si>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</si>
  <si>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</si>
  <si>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</si>
  <si>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</si>
  <si>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</si>
  <si>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</si>
  <si>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</si>
  <si>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</si>
  <si>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</si>
  <si>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</si>
  <si>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</si>
  <si>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</si>
  <si>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</si>
  <si>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</si>
  <si>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</si>
  <si>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</si>
  <si>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</si>
  <si>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</si>
  <si>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</si>
  <si>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</si>
  <si>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</si>
  <si>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</si>
  <si>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</si>
  <si>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</si>
  <si>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</si>
  <si>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</si>
  <si>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</si>
  <si>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</si>
  <si>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</si>
  <si>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</si>
  <si>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</si>
  <si>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</si>
  <si>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</si>
  <si>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</si>
  <si>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</si>
  <si>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</si>
  <si>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</si>
  <si>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</si>
  <si>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</si>
  <si>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</si>
  <si>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</si>
  <si>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</si>
  <si>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</si>
  <si>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</si>
  <si>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</si>
  <si>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</si>
  <si>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</si>
  <si>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</si>
  <si>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</si>
  <si>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</si>
  <si>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</si>
  <si>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</si>
  <si>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</si>
  <si>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</si>
  <si>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</si>
  <si>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</si>
  <si>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</si>
  <si>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</si>
  <si>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</si>
  <si>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</si>
  <si>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</si>
  <si>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</si>
  <si>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</si>
  <si>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</si>
  <si>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</si>
  <si>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</si>
  <si>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</si>
  <si>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</si>
  <si>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</si>
  <si>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</si>
  <si>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</si>
  <si>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</si>
  <si>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</si>
  <si>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</si>
  <si>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</si>
  <si>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</si>
  <si>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</si>
  <si>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</si>
  <si>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</si>
  <si>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</si>
  <si>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</si>
  <si>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</si>
  <si>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</si>
  <si>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</si>
  <si>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</si>
  <si>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</si>
  <si>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</si>
  <si>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</si>
  <si>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</si>
  <si>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</si>
  <si>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</si>
  <si>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</si>
  <si>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</si>
  <si>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</si>
  <si>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</si>
  <si>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</si>
  <si>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</si>
  <si>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</si>
  <si>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</si>
  <si>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</si>
  <si>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</si>
  <si>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</si>
  <si>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</si>
  <si>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</si>
  <si>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</si>
  <si>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</si>
  <si>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</si>
  <si>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</si>
  <si>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</si>
  <si>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</si>
  <si>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</si>
  <si>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</si>
  <si>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</si>
  <si>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</si>
  <si>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</si>
  <si>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</si>
  <si>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</si>
  <si>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</si>
  <si>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</si>
  <si>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</si>
  <si>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</si>
  <si>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</si>
  <si>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</si>
  <si>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</si>
  <si>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</si>
  <si>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</si>
  <si>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</si>
  <si>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</si>
  <si>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</si>
  <si>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</si>
  <si>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</si>
  <si>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</si>
  <si>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</si>
  <si>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</si>
  <si>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</si>
  <si>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</si>
  <si>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</si>
  <si>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</si>
  <si>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</si>
  <si>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</si>
  <si>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</si>
  <si>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</si>
  <si>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</si>
  <si>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</si>
  <si>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</si>
  <si>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</si>
  <si>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</si>
  <si>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</si>
  <si>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</si>
  <si>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</si>
  <si>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</si>
  <si>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</si>
  <si>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</si>
  <si>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</si>
  <si>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</si>
  <si>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</si>
  <si>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</si>
  <si>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</si>
  <si>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</si>
  <si>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</si>
  <si>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</si>
  <si>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</si>
  <si>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</si>
  <si>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</si>
  <si>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</si>
  <si>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</si>
  <si>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</si>
  <si>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</si>
  <si>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</si>
  <si>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</si>
  <si>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</si>
  <si>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</si>
  <si>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</si>
  <si>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</si>
  <si>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</si>
  <si>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</si>
  <si>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</si>
  <si>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</si>
  <si>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</si>
  <si>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</si>
  <si>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</si>
  <si>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</si>
  <si>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</si>
  <si>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</si>
  <si>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</si>
  <si>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</si>
  <si>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</si>
  <si>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</si>
  <si>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</si>
  <si>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</si>
  <si>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</si>
  <si>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</si>
  <si>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</si>
  <si>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</si>
  <si>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</si>
  <si>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</si>
  <si>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</si>
  <si>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</si>
  <si>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</si>
  <si>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</si>
  <si>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</si>
  <si>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</si>
  <si>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</si>
  <si>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</si>
  <si>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</si>
  <si>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</si>
  <si>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</si>
  <si>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</si>
  <si>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</si>
  <si>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</si>
  <si>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</si>
  <si>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</si>
  <si>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</si>
  <si>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</si>
  <si>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</si>
  <si>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</si>
  <si>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</si>
  <si>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</si>
  <si>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</si>
  <si>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</si>
  <si>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</si>
  <si>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</si>
  <si>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</si>
  <si>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</si>
  <si>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</si>
  <si>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</si>
  <si>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</si>
  <si>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</si>
  <si>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</si>
  <si>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</si>
  <si>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</si>
  <si>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</si>
  <si>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</si>
  <si>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</si>
  <si>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</si>
  <si>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</si>
  <si>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</si>
  <si>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</si>
  <si>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</si>
  <si>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</si>
  <si>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</si>
  <si>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</si>
  <si>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</si>
  <si>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</si>
  <si>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</si>
  <si>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</si>
  <si>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</si>
  <si>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</si>
  <si>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</si>
  <si>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</si>
  <si>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</si>
  <si>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</si>
  <si>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</si>
  <si>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</si>
  <si>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</si>
  <si>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</si>
  <si>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</si>
  <si>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</si>
  <si>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</si>
  <si>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</si>
  <si>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</si>
  <si>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</si>
  <si>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</si>
  <si>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</si>
  <si>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</si>
  <si>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</si>
  <si>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</si>
  <si>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</si>
  <si>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</si>
  <si>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</si>
  <si>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</si>
  <si>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</si>
  <si>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</si>
  <si>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</si>
  <si>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</si>
  <si>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</si>
  <si>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</si>
  <si>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</si>
  <si>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</si>
  <si>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</si>
  <si>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</si>
  <si>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</si>
  <si>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</si>
  <si>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</si>
  <si>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</si>
  <si>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</si>
  <si>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</si>
  <si>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</si>
  <si>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</si>
  <si>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</si>
  <si>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</si>
  <si>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</si>
  <si>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</si>
  <si>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</si>
  <si>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</si>
  <si>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</si>
  <si>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</si>
  <si>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</si>
  <si>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</si>
  <si>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</si>
  <si>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</si>
  <si>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</si>
  <si>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</si>
  <si>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</si>
  <si>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</si>
  <si>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</si>
  <si>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</si>
  <si>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</si>
  <si>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</si>
  <si>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</si>
  <si>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</si>
  <si>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</si>
  <si>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</si>
  <si>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</si>
  <si>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</si>
  <si>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</si>
  <si>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</si>
  <si>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</si>
  <si>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</si>
  <si>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</si>
  <si>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</si>
  <si>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</si>
  <si>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</si>
  <si>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</si>
  <si>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</si>
  <si>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</si>
  <si>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</si>
  <si>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</si>
  <si>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</si>
  <si>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</si>
  <si>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</si>
  <si>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</si>
  <si>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</si>
  <si>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</si>
  <si>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</si>
  <si>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</si>
  <si>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</si>
  <si>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</si>
  <si>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</si>
  <si>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</si>
  <si>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</si>
  <si>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</si>
  <si>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</si>
  <si>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</si>
  <si>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</si>
  <si>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</si>
  <si>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</si>
  <si>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</si>
  <si>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</si>
  <si>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</si>
  <si>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</si>
  <si>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</si>
  <si>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</si>
  <si>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</si>
  <si>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</si>
  <si>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</si>
  <si>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</si>
  <si>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</si>
  <si>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</si>
  <si>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</si>
  <si>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</si>
  <si>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</si>
  <si>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</si>
  <si>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</si>
  <si>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</si>
  <si>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</si>
  <si>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</si>
  <si>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</si>
  <si>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</si>
  <si>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</si>
  <si>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</si>
  <si>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</si>
  <si>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</si>
  <si>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</si>
  <si>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</si>
  <si>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</si>
  <si>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</si>
  <si>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</si>
  <si>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</si>
  <si>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</si>
  <si>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</si>
  <si>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</si>
  <si>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</si>
  <si>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</si>
  <si>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</si>
  <si>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</si>
  <si>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</si>
  <si>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</si>
  <si>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</si>
  <si>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</si>
  <si>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</si>
  <si>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</si>
  <si>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</si>
  <si>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</si>
  <si>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</si>
  <si>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</si>
  <si>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</si>
  <si>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</si>
  <si>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</si>
  <si>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</si>
  <si>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</si>
  <si>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</si>
  <si>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</si>
  <si>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</si>
  <si>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</si>
  <si>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</si>
  <si>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</si>
  <si>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</si>
  <si>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</si>
  <si>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</si>
  <si>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</si>
  <si>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</si>
  <si>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</si>
  <si>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</si>
  <si>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</si>
  <si>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</si>
  <si>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</si>
  <si>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</si>
  <si>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</si>
  <si>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</si>
  <si>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</si>
  <si>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</si>
  <si>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</si>
  <si>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</si>
  <si>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</si>
  <si>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</si>
  <si>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</si>
  <si>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</si>
  <si>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</si>
  <si>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</si>
  <si>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</si>
  <si>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</si>
  <si>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</si>
  <si>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</si>
  <si>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</si>
  <si>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</si>
  <si>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</si>
  <si>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</si>
  <si>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</si>
  <si>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</si>
  <si>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</si>
  <si>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</si>
  <si>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</si>
  <si>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</si>
  <si>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</si>
  <si>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</si>
  <si>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</si>
  <si>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</si>
  <si>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</si>
  <si>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</si>
  <si>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</si>
  <si>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</si>
  <si>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</si>
  <si>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</si>
  <si>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</si>
  <si>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</si>
  <si>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</si>
  <si>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</si>
  <si>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</si>
  <si>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</si>
  <si>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</si>
  <si>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</si>
  <si>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</si>
  <si>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</si>
  <si>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</si>
  <si>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</si>
  <si>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</si>
  <si>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</si>
  <si>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</si>
  <si>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</si>
  <si>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</si>
  <si>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</si>
  <si>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</si>
  <si>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</si>
  <si>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</si>
  <si>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</si>
  <si>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</si>
  <si>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</si>
  <si>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</si>
  <si>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</si>
  <si>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</si>
  <si>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</si>
  <si>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</si>
  <si>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</si>
  <si>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</si>
  <si>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</si>
  <si>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</si>
  <si>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</si>
  <si>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</si>
  <si>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</si>
  <si>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</si>
  <si>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</si>
  <si>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</si>
  <si>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</si>
  <si>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</si>
  <si>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</si>
  <si>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</si>
  <si>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</si>
  <si>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</si>
  <si>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</si>
  <si>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</si>
  <si>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</si>
  <si>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</si>
  <si>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</si>
  <si>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</si>
  <si>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</si>
  <si>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</si>
  <si>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</si>
  <si>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</si>
  <si>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</si>
  <si>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</si>
  <si>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</si>
  <si>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</si>
  <si>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</si>
  <si>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</si>
  <si>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</si>
  <si>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</si>
  <si>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</si>
  <si>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</si>
  <si>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</si>
  <si>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</si>
  <si>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</si>
  <si>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</si>
  <si>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</si>
  <si>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</si>
  <si>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</si>
  <si>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</si>
  <si>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</si>
  <si>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</si>
  <si>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</si>
  <si>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</si>
  <si>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</si>
  <si>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</si>
  <si>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</si>
  <si>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</si>
  <si>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</si>
  <si>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</si>
  <si>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</si>
  <si>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</si>
  <si>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</si>
  <si>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</si>
  <si>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</si>
  <si>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</si>
  <si>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</si>
  <si>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</si>
  <si>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</si>
  <si>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</si>
  <si>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</si>
  <si>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</si>
  <si>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</si>
  <si>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</si>
  <si>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</si>
  <si>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</si>
  <si>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</si>
  <si>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</si>
  <si>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</si>
  <si>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</si>
  <si>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</si>
  <si>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</si>
  <si>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</si>
  <si>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</si>
  <si>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</si>
  <si>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</si>
  <si>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</si>
  <si>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</si>
  <si>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</si>
  <si>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</si>
  <si>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</si>
  <si>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</si>
  <si>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</si>
  <si>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</si>
  <si>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</si>
  <si>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</si>
  <si>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</si>
  <si>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</si>
  <si>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</si>
  <si>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</si>
  <si>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</si>
  <si>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</si>
  <si>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</si>
  <si>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</si>
  <si>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</si>
  <si>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</si>
  <si>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</si>
  <si>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</si>
  <si>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</si>
  <si>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</si>
  <si>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</si>
  <si>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</si>
  <si>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</si>
  <si>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</si>
  <si>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</si>
  <si>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</si>
  <si>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</si>
  <si>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</si>
  <si>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</si>
  <si>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</si>
  <si>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</si>
  <si>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</si>
  <si>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</si>
  <si>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</si>
  <si>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</si>
  <si>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</si>
  <si>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</si>
  <si>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</si>
  <si>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</si>
  <si>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</si>
  <si>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</si>
  <si>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</si>
  <si>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</si>
  <si>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</si>
  <si>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</si>
  <si>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</si>
  <si>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</si>
  <si>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</si>
  <si>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</si>
  <si>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</si>
  <si>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</si>
  <si>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</si>
  <si>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</si>
  <si>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</si>
  <si>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</si>
  <si>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</si>
  <si>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</si>
  <si>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</si>
  <si>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</si>
  <si>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</si>
  <si>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</si>
  <si>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</si>
  <si>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</si>
  <si>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</si>
  <si>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</si>
  <si>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</si>
  <si>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</si>
  <si>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</si>
  <si>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</si>
  <si>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</si>
  <si>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</si>
  <si>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</si>
  <si>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</si>
  <si>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</si>
  <si>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</si>
  <si>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</si>
  <si>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</si>
  <si>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</si>
  <si>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</si>
  <si>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</si>
  <si>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</si>
  <si>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</si>
  <si>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</si>
  <si>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</si>
  <si>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</si>
  <si>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</si>
  <si>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</si>
  <si>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</si>
  <si>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</si>
  <si>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</si>
  <si>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</si>
  <si>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</si>
  <si>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</si>
  <si>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</si>
  <si>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</si>
  <si>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</si>
  <si>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</si>
  <si>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</si>
  <si>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</si>
  <si>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</si>
  <si>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</si>
  <si>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</si>
  <si>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</si>
  <si>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</si>
  <si>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</si>
  <si>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</si>
  <si>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</si>
  <si>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</si>
  <si>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</si>
  <si>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</si>
  <si>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</si>
  <si>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</si>
  <si>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</si>
  <si>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</si>
  <si>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</si>
  <si>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</si>
  <si>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</si>
  <si>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</si>
  <si>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</si>
  <si>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</si>
  <si>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</si>
  <si>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</si>
  <si>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</si>
  <si>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</si>
  <si>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</si>
  <si>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</si>
  <si>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</si>
  <si>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</si>
  <si>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</si>
  <si>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</si>
  <si>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</si>
  <si>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</si>
  <si>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</si>
  <si>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</si>
  <si>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</si>
  <si>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</si>
  <si>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</si>
  <si>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</si>
  <si>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</si>
  <si>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</si>
  <si>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</si>
  <si>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</si>
  <si>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</si>
  <si>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</si>
  <si>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</si>
  <si>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</si>
  <si>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</si>
  <si>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</si>
  <si>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</si>
  <si>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</si>
  <si>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</si>
  <si>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</si>
  <si>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</si>
  <si>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</si>
  <si>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</si>
  <si>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</si>
  <si>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</si>
  <si>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</si>
  <si>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</si>
  <si>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</si>
  <si>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</si>
  <si>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</si>
  <si>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</si>
  <si>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</si>
  <si>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</si>
  <si>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</si>
  <si>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</si>
  <si>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</si>
  <si>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</si>
  <si>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</si>
  <si>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</si>
  <si>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</si>
  <si>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</si>
  <si>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</si>
  <si>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</si>
  <si>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</si>
  <si>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</si>
  <si>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</si>
  <si>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</si>
  <si>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</si>
  <si>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</si>
  <si>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</si>
  <si>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</si>
  <si>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</si>
  <si>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</si>
  <si>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</si>
  <si>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</si>
  <si>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</si>
  <si>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</si>
  <si>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</si>
  <si>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</si>
  <si>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</si>
  <si>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</si>
  <si>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</si>
  <si>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</si>
  <si>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</si>
  <si>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</si>
  <si>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</si>
  <si>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</si>
  <si>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</si>
  <si>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</si>
  <si>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</si>
  <si>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</si>
  <si>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</si>
  <si>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</si>
  <si>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</si>
  <si>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</si>
  <si>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</si>
  <si>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</si>
  <si>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</si>
  <si>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</si>
  <si>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</si>
  <si>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</si>
  <si>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</si>
  <si>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</si>
  <si>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</si>
  <si>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</si>
  <si>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</si>
  <si>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</si>
  <si>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</si>
  <si>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</si>
  <si>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</si>
  <si>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</si>
  <si>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</si>
  <si>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</si>
  <si>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</si>
  <si>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</si>
  <si>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</si>
  <si>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</si>
  <si>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</si>
  <si>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</si>
  <si>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</si>
  <si>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</si>
  <si>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</si>
  <si>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</si>
  <si>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</si>
  <si>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</si>
  <si>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</si>
  <si>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</si>
  <si>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</si>
  <si>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</si>
  <si>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</si>
  <si>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</si>
  <si>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</si>
  <si>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</si>
  <si>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</si>
  <si>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</si>
  <si>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</si>
  <si>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</si>
  <si>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</si>
  <si>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</si>
  <si>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</si>
  <si>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</si>
  <si>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</si>
  <si>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</si>
  <si>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</si>
  <si>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</si>
  <si>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</si>
  <si>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</si>
  <si>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</si>
  <si>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</si>
  <si>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</si>
  <si>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</si>
  <si>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</si>
  <si>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</si>
  <si>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</si>
  <si>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</si>
  <si>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</si>
  <si>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</si>
  <si>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</si>
  <si>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</si>
  <si>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</si>
  <si>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</si>
  <si>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</si>
  <si>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</si>
  <si>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</si>
  <si>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</si>
  <si>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</si>
  <si>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</si>
  <si>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</si>
  <si>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</si>
  <si>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</si>
  <si>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</si>
  <si>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</si>
  <si>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</si>
  <si>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</si>
  <si>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</si>
  <si>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</si>
  <si>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</si>
  <si>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</si>
  <si>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</si>
  <si>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</si>
  <si>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</si>
  <si>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</si>
  <si>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</si>
  <si>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</si>
  <si>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</si>
  <si>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</si>
  <si>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</si>
  <si>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</si>
  <si>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</si>
  <si>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</si>
  <si>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</si>
  <si>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</si>
  <si>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</si>
  <si>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</si>
  <si>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</si>
  <si>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</si>
  <si>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</si>
  <si>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</si>
  <si>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</si>
  <si>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</si>
  <si>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</si>
  <si>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</si>
  <si>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</si>
  <si>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</si>
  <si>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</si>
  <si>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</si>
  <si>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</si>
  <si>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</si>
  <si>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</si>
  <si>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</si>
  <si>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</si>
  <si>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</si>
  <si>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</si>
  <si>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</si>
  <si>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</si>
  <si>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</si>
  <si>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</si>
  <si>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</si>
  <si>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</si>
  <si>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</si>
  <si>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</si>
  <si>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</si>
  <si>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</si>
  <si>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</si>
  <si>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</si>
  <si>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</si>
  <si>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</si>
  <si>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</si>
  <si>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</si>
  <si>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</si>
  <si>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</si>
  <si>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</si>
  <si>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</si>
  <si>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</si>
  <si>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</si>
  <si>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</si>
  <si>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</si>
  <si>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</si>
  <si>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</si>
  <si>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</si>
  <si>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</si>
  <si>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</si>
  <si>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</si>
  <si>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</si>
  <si>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</si>
  <si>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</si>
  <si>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</si>
  <si>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</si>
  <si>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</si>
  <si>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</si>
  <si>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</si>
  <si>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</si>
  <si>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</si>
  <si>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</si>
  <si>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</si>
  <si>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</si>
  <si>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</si>
  <si>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</si>
  <si>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</si>
  <si>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</si>
  <si>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</si>
  <si>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</si>
  <si>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</si>
  <si>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</si>
  <si>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</si>
  <si>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</si>
  <si>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</si>
  <si>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</si>
  <si>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</si>
  <si>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</si>
  <si>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</si>
  <si>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</si>
  <si>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</si>
  <si>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</si>
  <si>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</si>
  <si>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</si>
  <si>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</si>
  <si>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</si>
  <si>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</si>
  <si>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</si>
  <si>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</si>
  <si>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</si>
  <si>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</si>
  <si>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</si>
  <si>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</si>
  <si>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</si>
  <si>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</si>
  <si>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</si>
  <si>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</si>
  <si>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</si>
  <si>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</si>
  <si>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</si>
  <si>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</si>
  <si>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</si>
  <si>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</si>
  <si>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</si>
  <si>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</si>
  <si>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</si>
  <si>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</si>
  <si>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</si>
  <si>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</si>
  <si>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</si>
  <si>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</si>
  <si>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</si>
  <si>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</si>
  <si>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</si>
  <si>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</si>
  <si>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</si>
  <si>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</si>
  <si>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</si>
  <si>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</si>
  <si>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</si>
  <si>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</si>
  <si>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</si>
  <si>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</si>
  <si>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</si>
  <si>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</si>
  <si>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</si>
  <si>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</si>
  <si>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</si>
  <si>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</si>
  <si>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</si>
  <si>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</si>
  <si>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</si>
  <si>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</si>
  <si>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</si>
  <si>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</si>
  <si>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</si>
  <si>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</si>
  <si>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</si>
  <si>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</si>
  <si>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</si>
  <si>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</si>
  <si>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</si>
  <si>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</si>
  <si>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</si>
  <si>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</si>
  <si>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</si>
  <si>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</si>
  <si>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</si>
  <si>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</si>
  <si>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</si>
  <si>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</si>
  <si>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</si>
  <si>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</si>
  <si>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</si>
  <si>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</si>
  <si>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</si>
  <si>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</si>
  <si>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</si>
  <si>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</si>
  <si>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</si>
  <si>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</si>
  <si>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</si>
  <si>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</si>
  <si>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</si>
  <si>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</si>
  <si>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</si>
  <si>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</si>
  <si>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</si>
  <si>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</si>
  <si>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</si>
  <si>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</si>
  <si>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</si>
  <si>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</si>
  <si>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</si>
  <si>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</si>
  <si>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</si>
  <si>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</si>
  <si>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</si>
  <si>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</si>
  <si>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</si>
  <si>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</si>
  <si>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</si>
  <si>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</si>
  <si>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</si>
  <si>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</si>
  <si>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</si>
  <si>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</si>
  <si>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</si>
  <si>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</si>
  <si>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</si>
  <si>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</si>
  <si>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</si>
  <si>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</si>
  <si>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</si>
  <si>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</si>
  <si>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</si>
  <si>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</si>
  <si>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</si>
  <si>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</si>
  <si>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</si>
  <si>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</si>
  <si>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</si>
  <si>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</si>
  <si>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</si>
  <si>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</si>
  <si>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</si>
  <si>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</si>
  <si>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</si>
  <si>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</si>
  <si>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</si>
  <si>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</si>
  <si>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</si>
  <si>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</si>
  <si>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</si>
  <si>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</si>
  <si>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</si>
  <si>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</si>
  <si>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</si>
  <si>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</si>
  <si>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</si>
  <si>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</si>
  <si>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</si>
  <si>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</si>
  <si>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</si>
  <si>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</si>
  <si>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</si>
  <si>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</si>
  <si>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</si>
  <si>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</si>
  <si>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</si>
  <si>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</si>
  <si>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</si>
  <si>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</si>
  <si>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</si>
  <si>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</si>
  <si>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</si>
  <si>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</si>
  <si>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</si>
  <si>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</si>
  <si>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</si>
  <si>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</si>
  <si>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</si>
  <si>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</si>
  <si>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</si>
  <si>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</si>
  <si>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</si>
  <si>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</si>
  <si>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</si>
  <si>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</si>
  <si>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</si>
  <si>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</si>
  <si>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</si>
  <si>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</si>
  <si>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</si>
  <si>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</si>
  <si>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</si>
  <si>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</si>
  <si>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</si>
  <si>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</si>
  <si>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</si>
  <si>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</si>
  <si>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</si>
  <si>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</si>
  <si>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</si>
  <si>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</si>
  <si>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</si>
  <si>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</si>
  <si>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</si>
  <si>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</si>
  <si>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</si>
  <si>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</si>
  <si>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</si>
  <si>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</si>
  <si>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</si>
  <si>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</si>
  <si>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</si>
  <si>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</si>
  <si>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</si>
  <si>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</si>
  <si>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</si>
  <si>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</si>
  <si>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</si>
  <si>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</si>
  <si>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</si>
  <si>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</si>
  <si>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</si>
  <si>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</si>
  <si>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</si>
  <si>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</si>
  <si>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</si>
  <si>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</si>
  <si>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</si>
  <si>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</si>
  <si>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</si>
  <si>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</si>
  <si>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</si>
  <si>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</si>
  <si>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</si>
  <si>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</si>
  <si>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</si>
  <si>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</si>
  <si>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</si>
  <si>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</si>
  <si>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</si>
  <si>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</si>
  <si>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</si>
  <si>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</si>
  <si>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</si>
  <si>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</si>
  <si>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</si>
  <si>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</si>
  <si>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</si>
  <si>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</si>
  <si>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</si>
  <si>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</si>
  <si>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</si>
  <si>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</si>
  <si>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</si>
  <si>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</si>
  <si>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</si>
  <si>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</si>
  <si>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</si>
  <si>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</si>
  <si>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</si>
  <si>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</si>
  <si>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</si>
  <si>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</si>
  <si>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</si>
  <si>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</si>
  <si>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</si>
  <si>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</si>
  <si>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</si>
  <si>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</si>
  <si>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</si>
  <si>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</si>
  <si>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</si>
  <si>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</si>
  <si>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</si>
  <si>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</si>
  <si>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</si>
  <si>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</si>
  <si>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</si>
  <si>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</si>
  <si>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</si>
  <si>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</si>
  <si>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</si>
  <si>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</si>
  <si>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</si>
  <si>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</si>
  <si>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</si>
  <si>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</si>
  <si>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</si>
  <si>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</si>
  <si>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</si>
  <si>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</si>
  <si>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</si>
  <si>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</si>
  <si>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</si>
  <si>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</si>
  <si>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</si>
  <si>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</si>
  <si>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</si>
  <si>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</si>
  <si>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</si>
  <si>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</si>
  <si>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</si>
  <si>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</si>
  <si>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</si>
  <si>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</si>
  <si>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</si>
  <si>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</si>
  <si>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</si>
  <si>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</si>
  <si>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</si>
  <si>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</si>
  <si>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</si>
  <si>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</si>
  <si>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</si>
  <si>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</si>
  <si>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</si>
  <si>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</si>
  <si>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</si>
  <si>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</si>
  <si>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</si>
  <si>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</si>
  <si>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</si>
  <si>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</si>
  <si>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</si>
  <si>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</si>
  <si>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</si>
  <si>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</si>
  <si>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</si>
  <si>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</si>
  <si>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</si>
  <si>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</si>
  <si>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</si>
  <si>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</si>
  <si>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</si>
  <si>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</si>
  <si>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</si>
  <si>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</si>
  <si>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</si>
  <si>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</si>
  <si>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</si>
  <si>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</si>
  <si>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</si>
  <si>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</si>
  <si>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</si>
  <si>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</si>
  <si>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</si>
  <si>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</si>
  <si>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</si>
  <si>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</si>
  <si>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</si>
  <si>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</si>
  <si>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</si>
  <si>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</si>
  <si>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</si>
  <si>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</si>
  <si>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</si>
  <si>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</si>
  <si>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</si>
  <si>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</si>
  <si>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</si>
  <si>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</si>
  <si>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</si>
  <si>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</si>
  <si>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</si>
  <si>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</si>
  <si>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</si>
  <si>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</si>
  <si>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</si>
  <si>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</si>
  <si>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</si>
  <si>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</si>
  <si>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</si>
  <si>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</si>
  <si>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</si>
  <si>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</si>
  <si>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</si>
  <si>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</si>
  <si>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</si>
  <si>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</si>
  <si>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</si>
  <si>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</si>
  <si>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</si>
  <si>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</si>
  <si>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</si>
  <si>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</si>
  <si>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</si>
  <si>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</si>
  <si>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</si>
  <si>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</si>
  <si>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</si>
  <si>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</si>
  <si>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</si>
  <si>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</si>
  <si>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</si>
  <si>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</si>
  <si>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</si>
  <si>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</si>
  <si>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</si>
  <si>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</si>
  <si>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</si>
  <si>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</si>
  <si>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</si>
  <si>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</si>
  <si>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</si>
  <si>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</si>
  <si>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</si>
  <si>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</si>
  <si>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</si>
  <si>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</si>
  <si>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</si>
  <si>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</si>
  <si>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</si>
  <si>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</si>
  <si>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</si>
  <si>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</si>
  <si>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</si>
  <si>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</si>
  <si>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</si>
  <si>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</si>
  <si>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</si>
  <si>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</si>
  <si>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</si>
  <si>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</si>
  <si>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</si>
  <si>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</si>
  <si>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</si>
  <si>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</si>
  <si>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</si>
  <si>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</si>
  <si>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</si>
  <si>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</si>
  <si>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</si>
  <si>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</si>
  <si>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</si>
  <si>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</si>
  <si>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</si>
  <si>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</si>
  <si>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</si>
  <si>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</si>
  <si>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</si>
  <si>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</si>
  <si>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</si>
  <si>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</si>
  <si>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</si>
  <si>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</si>
  <si>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</si>
  <si>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</si>
  <si>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</si>
  <si>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</si>
  <si>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</si>
  <si>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</si>
  <si>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</si>
  <si>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</si>
  <si>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</si>
  <si>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</si>
  <si>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</si>
  <si>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</si>
  <si>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</si>
  <si>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</si>
  <si>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</si>
  <si>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</si>
  <si>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</si>
  <si>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</si>
  <si>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</si>
  <si>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</si>
  <si>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</si>
  <si>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</si>
  <si>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</si>
  <si>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</si>
  <si>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</si>
  <si>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</si>
  <si>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</si>
  <si>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</si>
  <si>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</si>
  <si>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</si>
  <si>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</si>
  <si>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</si>
  <si>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</si>
  <si>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</si>
  <si>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</si>
  <si>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</si>
  <si>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</si>
  <si>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</si>
  <si>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</si>
  <si>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</si>
  <si>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</si>
  <si>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</si>
  <si>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</si>
  <si>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</si>
  <si>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</si>
  <si>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</si>
  <si>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</si>
  <si>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</si>
  <si>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</si>
  <si>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</si>
  <si>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</si>
  <si>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</si>
  <si>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</si>
  <si>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</si>
  <si>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</si>
  <si>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</si>
  <si>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</si>
  <si>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</si>
  <si>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</si>
  <si>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</si>
  <si>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</si>
  <si>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</si>
  <si>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</si>
  <si>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</si>
  <si>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</si>
  <si>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</si>
  <si>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</si>
  <si>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</si>
  <si>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</si>
  <si>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</si>
  <si>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</si>
  <si>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</si>
  <si>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</si>
  <si>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</si>
  <si>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</si>
  <si>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</si>
  <si>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</si>
  <si>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</si>
  <si>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</si>
  <si>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</si>
  <si>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</si>
  <si>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</si>
  <si>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</si>
  <si>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</si>
  <si>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</si>
  <si>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</si>
  <si>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</si>
  <si>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</si>
  <si>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</si>
  <si>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</si>
  <si>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</si>
  <si>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</si>
  <si>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</si>
  <si>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</si>
  <si>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</si>
  <si>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</si>
  <si>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</si>
  <si>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</si>
  <si>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</si>
  <si>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</si>
  <si>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</si>
  <si>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</si>
  <si>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</si>
  <si>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</si>
  <si>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</si>
  <si>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</si>
  <si>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</si>
  <si>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</si>
  <si>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</si>
  <si>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</si>
  <si>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</si>
  <si>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</si>
  <si>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</si>
  <si>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</si>
  <si>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</si>
  <si>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</si>
  <si>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</si>
  <si>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</si>
  <si>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</si>
  <si>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</si>
  <si>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</si>
  <si>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</si>
  <si>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</si>
  <si>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</si>
  <si>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</si>
  <si>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</si>
  <si>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</si>
  <si>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</si>
  <si>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</si>
  <si>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</si>
  <si>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</si>
  <si>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</si>
  <si>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</si>
  <si>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</si>
  <si>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</si>
  <si>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</si>
  <si>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</si>
  <si>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</si>
  <si>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</si>
  <si>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</si>
  <si>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</si>
  <si>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</si>
  <si>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</si>
  <si>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</si>
  <si>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</si>
  <si>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</si>
  <si>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</si>
  <si>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</si>
  <si>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</si>
  <si>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</si>
  <si>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</si>
  <si>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</si>
  <si>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</si>
  <si>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</si>
  <si>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</si>
  <si>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</si>
  <si>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</si>
  <si>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</si>
  <si>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</si>
  <si>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</si>
  <si>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</si>
  <si>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</si>
  <si>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</si>
  <si>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</si>
  <si>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</si>
  <si>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</si>
  <si>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</si>
  <si>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</si>
  <si>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</si>
  <si>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</si>
  <si>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</si>
  <si>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</si>
  <si>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</si>
  <si>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</si>
  <si>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</si>
  <si>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</si>
  <si>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</si>
  <si>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</si>
  <si>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</si>
  <si>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</si>
  <si>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</si>
  <si>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</si>
  <si>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</si>
  <si>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</si>
  <si>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</si>
  <si>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</si>
  <si>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</si>
  <si>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</si>
  <si>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</si>
  <si>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</si>
  <si>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</si>
  <si>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</si>
  <si>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</si>
  <si>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</si>
  <si>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</si>
  <si>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</si>
  <si>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</si>
  <si>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</si>
  <si>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</si>
  <si>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</si>
  <si>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</si>
  <si>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</si>
  <si>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</si>
  <si>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</si>
  <si>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</si>
  <si>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</si>
  <si>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</si>
  <si>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</si>
  <si>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</si>
  <si>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</si>
  <si>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</si>
  <si>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</si>
  <si>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</si>
  <si>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</si>
  <si>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</si>
  <si>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</si>
  <si>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</si>
  <si>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</si>
  <si>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</si>
  <si>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</si>
  <si>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</si>
  <si>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</si>
  <si>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</si>
  <si>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</si>
  <si>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</si>
  <si>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</si>
  <si>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</si>
  <si>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</si>
  <si>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</si>
  <si>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</si>
  <si>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</si>
  <si>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</si>
  <si>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</si>
  <si>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</si>
  <si>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</si>
  <si>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</si>
  <si>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</si>
  <si>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</si>
  <si>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</si>
  <si>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</si>
  <si>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</si>
  <si>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</si>
  <si>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</si>
  <si>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</si>
  <si>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</si>
  <si>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</si>
  <si>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</si>
  <si>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</si>
  <si>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</si>
  <si>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</si>
  <si>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</si>
  <si>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</si>
  <si>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</si>
  <si>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</si>
  <si>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</si>
  <si>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</si>
  <si>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</si>
  <si>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</si>
  <si>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</si>
  <si>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</si>
  <si>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</si>
  <si>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</si>
  <si>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</si>
  <si>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</si>
  <si>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</si>
  <si>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</si>
  <si>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</si>
  <si>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</si>
  <si>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</si>
  <si>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</si>
  <si>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</si>
  <si>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</si>
  <si>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</si>
  <si>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</si>
  <si>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</si>
  <si>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</si>
  <si>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</si>
  <si>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</si>
  <si>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</si>
  <si>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</si>
  <si>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</si>
  <si>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</si>
  <si>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</si>
  <si>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</si>
  <si>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</si>
  <si>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</si>
  <si>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</si>
  <si>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</si>
  <si>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</si>
  <si>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</si>
  <si>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</si>
  <si>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</si>
  <si>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</si>
  <si>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</si>
  <si>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</si>
  <si>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</si>
  <si>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</si>
  <si>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</si>
  <si>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</si>
  <si>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</si>
  <si>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</si>
  <si>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</si>
  <si>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</si>
  <si>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</si>
  <si>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</si>
  <si>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</si>
  <si>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</si>
  <si>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</si>
  <si>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</si>
  <si>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</si>
  <si>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</si>
  <si>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</si>
  <si>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</si>
  <si>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</si>
  <si>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</si>
  <si>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</si>
  <si>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</si>
  <si>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</si>
  <si>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</si>
  <si>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</si>
  <si>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</si>
  <si>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</si>
  <si>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</si>
  <si>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</si>
  <si>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</si>
  <si>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</si>
  <si>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</si>
  <si>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</si>
  <si>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</si>
  <si>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</si>
  <si>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</si>
  <si>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</si>
  <si>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</si>
  <si>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</si>
  <si>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</si>
  <si>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</si>
  <si>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</si>
  <si>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</si>
  <si>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</si>
  <si>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</si>
  <si>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</si>
  <si>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</si>
  <si>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</si>
  <si>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</si>
  <si>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</si>
  <si>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</si>
  <si>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</si>
  <si>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</si>
  <si>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</si>
  <si>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</si>
  <si>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</si>
  <si>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</si>
  <si>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</si>
  <si>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</si>
  <si>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</si>
  <si>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</si>
  <si>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</si>
  <si>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</si>
  <si>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</si>
  <si>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</si>
  <si>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</si>
  <si>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</si>
  <si>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</si>
  <si>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</si>
  <si>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</si>
  <si>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</si>
  <si>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</si>
  <si>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</si>
  <si>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</si>
  <si>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</si>
  <si>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</si>
  <si>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</si>
  <si>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</si>
  <si>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</si>
  <si>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</si>
  <si>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</si>
  <si>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</si>
  <si>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</si>
  <si>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</si>
  <si>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</si>
  <si>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</si>
  <si>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</si>
  <si>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</si>
  <si>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</si>
  <si>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</si>
  <si>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</si>
  <si>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</si>
  <si>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</si>
  <si>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</si>
  <si>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</si>
  <si>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</si>
  <si>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</si>
  <si>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</si>
  <si>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</si>
  <si>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</si>
  <si>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</si>
  <si>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</si>
  <si>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</si>
  <si>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</si>
  <si>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</si>
  <si>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</si>
  <si>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</si>
  <si>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</si>
  <si>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</si>
  <si>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</si>
  <si>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</si>
  <si>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</si>
  <si>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</si>
  <si>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</si>
  <si>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</si>
  <si>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</si>
  <si>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</si>
  <si>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</si>
  <si>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</si>
  <si>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</si>
  <si>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</si>
  <si>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</si>
  <si>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</si>
  <si>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</si>
  <si>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</si>
  <si>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</si>
  <si>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</si>
  <si>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</si>
  <si>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</si>
  <si>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</si>
  <si>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</si>
  <si>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</si>
  <si>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</si>
  <si>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</si>
  <si>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</si>
  <si>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</si>
  <si>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</si>
  <si>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</si>
  <si>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</si>
  <si>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</si>
  <si>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</si>
  <si>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</si>
  <si>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</si>
  <si>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</si>
  <si>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</si>
  <si>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</si>
  <si>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</si>
  <si>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</si>
  <si>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</si>
  <si>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</si>
  <si>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</si>
  <si>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</si>
  <si>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</si>
  <si>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</si>
  <si>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</si>
  <si>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</si>
  <si>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</si>
  <si>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</si>
  <si>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</si>
  <si>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</si>
  <si>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</si>
  <si>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</si>
  <si>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</si>
  <si>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</si>
  <si>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</si>
  <si>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</si>
  <si>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</si>
  <si>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</si>
  <si>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</si>
  <si>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</si>
  <si>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</si>
  <si>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</si>
  <si>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</si>
  <si>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</si>
  <si>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</si>
  <si>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</si>
  <si>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</si>
  <si>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</si>
  <si>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</si>
  <si>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</si>
  <si>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</si>
  <si>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</si>
  <si>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</si>
  <si>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</si>
  <si>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</si>
  <si>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</si>
  <si>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</si>
  <si>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</si>
  <si>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</si>
  <si>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</si>
  <si>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</si>
  <si>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</si>
  <si>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</si>
  <si>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</si>
  <si>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</si>
  <si>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</si>
  <si>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</si>
  <si>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</si>
  <si>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</si>
  <si>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</si>
  <si>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</si>
  <si>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</si>
  <si>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</si>
  <si>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</si>
  <si>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</si>
  <si>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</si>
  <si>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</si>
  <si>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</si>
  <si>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</si>
  <si>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</si>
  <si>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</si>
  <si>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</si>
  <si>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</si>
  <si>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</si>
  <si>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</si>
  <si>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</si>
  <si>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</si>
  <si>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</si>
  <si>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</si>
  <si>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</si>
  <si>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</si>
  <si>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</si>
  <si>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</si>
  <si>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</si>
  <si>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</si>
  <si>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</si>
  <si>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</si>
  <si>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</si>
  <si>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</si>
  <si>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</si>
  <si>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</si>
  <si>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</si>
  <si>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</si>
  <si>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</si>
  <si>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</si>
  <si>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</si>
  <si>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</si>
  <si>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</si>
  <si>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</si>
  <si>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</si>
  <si>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</si>
  <si>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</si>
  <si>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</si>
  <si>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</si>
  <si>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</si>
  <si>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</si>
  <si>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</si>
  <si>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</si>
  <si>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</si>
  <si>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</si>
  <si>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</si>
  <si>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</si>
  <si>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</si>
  <si>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</si>
  <si>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</si>
  <si>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</si>
  <si>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</si>
  <si>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</si>
  <si>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</si>
  <si>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</si>
  <si>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</si>
  <si>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</si>
  <si>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</si>
  <si>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</si>
  <si>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</si>
  <si>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</si>
  <si>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</si>
  <si>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</si>
  <si>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</si>
  <si>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</si>
  <si>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</si>
  <si>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</si>
  <si>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</si>
  <si>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</si>
  <si>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</si>
  <si>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</si>
  <si>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</si>
  <si>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</si>
  <si>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</si>
  <si>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</si>
  <si>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</si>
  <si>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</si>
  <si>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</si>
  <si>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</si>
  <si>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</si>
  <si>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</si>
  <si>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</si>
  <si>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</si>
  <si>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</si>
  <si>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</si>
  <si>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</si>
  <si>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</si>
  <si>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</si>
  <si>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</si>
  <si>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</si>
  <si>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</si>
  <si>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</si>
  <si>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</si>
  <si>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</si>
  <si>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</si>
  <si>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</si>
  <si>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</si>
  <si>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</si>
  <si>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</si>
  <si>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</si>
  <si>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</si>
  <si>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</si>
  <si>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</si>
  <si>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</si>
  <si>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</si>
  <si>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</si>
  <si>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</si>
  <si>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</si>
  <si>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</si>
  <si>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</si>
  <si>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</si>
  <si>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</si>
  <si>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</si>
  <si>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</si>
  <si>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</si>
  <si>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</si>
  <si>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</si>
  <si>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</si>
  <si>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</si>
  <si>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</si>
  <si>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</si>
  <si>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</si>
  <si>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</si>
  <si>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</si>
  <si>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</si>
  <si>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</si>
  <si>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</si>
  <si>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</si>
  <si>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</si>
  <si>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</si>
  <si>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</si>
  <si>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</si>
  <si>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</si>
  <si>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</si>
  <si>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</si>
  <si>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</si>
  <si>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</si>
  <si>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</si>
  <si>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</si>
  <si>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</si>
  <si>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</si>
  <si>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</si>
  <si>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</si>
  <si>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</si>
  <si>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</si>
  <si>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</si>
  <si>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</si>
  <si>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</si>
  <si>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</si>
  <si>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</si>
  <si>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</si>
  <si>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</si>
  <si>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</si>
  <si>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</si>
  <si>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</si>
  <si>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</si>
  <si>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</si>
  <si>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</si>
  <si>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</si>
  <si>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</si>
  <si>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</si>
  <si>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</si>
  <si>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</si>
  <si>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</si>
  <si>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</si>
  <si>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</si>
  <si>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</si>
  <si>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</si>
  <si>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</si>
  <si>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</si>
  <si>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</si>
  <si>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</si>
  <si>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</si>
  <si>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</si>
  <si>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</si>
  <si>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</si>
  <si>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</si>
  <si>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</si>
  <si>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</si>
  <si>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</si>
  <si>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</si>
  <si>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</si>
  <si>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</si>
  <si>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</si>
  <si>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</si>
  <si>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</si>
  <si>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</si>
  <si>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</si>
  <si>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</si>
  <si>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</si>
  <si>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</si>
  <si>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</si>
  <si>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</si>
  <si>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</si>
  <si>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</si>
  <si>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</si>
  <si>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</si>
  <si>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</si>
  <si>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</si>
  <si>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</si>
  <si>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</si>
  <si>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</si>
  <si>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</si>
  <si>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</si>
  <si>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</si>
  <si>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</si>
  <si>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</si>
  <si>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</si>
  <si>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</si>
  <si>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</si>
  <si>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</si>
  <si>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</si>
  <si>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</si>
  <si>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</si>
  <si>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</si>
  <si>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</si>
  <si>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</si>
  <si>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</si>
  <si>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</si>
  <si>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</si>
  <si>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</si>
  <si>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</si>
  <si>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</si>
  <si>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</si>
  <si>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</si>
  <si>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</si>
  <si>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</si>
  <si>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</si>
  <si>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</si>
  <si>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</si>
  <si>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</si>
  <si>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</si>
  <si>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</si>
  <si>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</si>
  <si>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</si>
  <si>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</si>
  <si>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</si>
  <si>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</si>
  <si>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</si>
  <si>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</si>
  <si>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</si>
  <si>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</si>
  <si>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</si>
  <si>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</si>
  <si>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</si>
  <si>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</si>
  <si>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</si>
  <si>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</si>
  <si>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</si>
  <si>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</si>
  <si>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</si>
  <si>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</si>
  <si>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</si>
  <si>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</si>
  <si>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</si>
  <si>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</si>
  <si>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</si>
  <si>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</si>
  <si>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</si>
  <si>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</si>
  <si>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</si>
  <si>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</si>
  <si>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</si>
  <si>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</si>
  <si>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</si>
  <si>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</si>
  <si>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</si>
  <si>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</si>
  <si>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</si>
  <si>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</si>
  <si>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</si>
  <si>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</si>
  <si>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</si>
  <si>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</si>
  <si>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</si>
  <si>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</si>
  <si>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</si>
  <si>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</si>
  <si>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</si>
  <si>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</si>
  <si>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</si>
  <si>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</si>
  <si>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</si>
  <si>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</si>
  <si>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</si>
  <si>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</si>
  <si>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</si>
  <si>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</si>
  <si>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</si>
  <si>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</si>
  <si>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</si>
  <si>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</si>
  <si>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</si>
  <si>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</si>
  <si>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</si>
  <si>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</si>
  <si>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</si>
  <si>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</si>
  <si>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</si>
  <si>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</si>
  <si>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</si>
  <si>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</si>
  <si>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</si>
  <si>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</si>
  <si>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</si>
  <si>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</si>
  <si>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</si>
  <si>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</si>
  <si>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</si>
  <si>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</si>
  <si>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</si>
  <si>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</si>
  <si>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</si>
  <si>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</si>
  <si>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</si>
  <si>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</si>
  <si>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</si>
  <si>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</si>
  <si>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</si>
  <si>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</si>
  <si>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</si>
  <si>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</si>
  <si>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</si>
  <si>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</si>
  <si>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</si>
  <si>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</si>
  <si>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</si>
  <si>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</si>
  <si>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</si>
  <si>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</si>
  <si>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</si>
  <si>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</si>
  <si>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</si>
  <si>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</si>
  <si>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</si>
  <si>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</si>
  <si>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</si>
  <si>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</si>
  <si>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</si>
  <si>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</si>
  <si>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</si>
  <si>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</si>
  <si>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</si>
  <si>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</si>
  <si>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</si>
  <si>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</si>
  <si>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</si>
  <si>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</si>
  <si>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</si>
  <si>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</si>
  <si>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</si>
  <si>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</si>
  <si>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</si>
  <si>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</si>
  <si>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</si>
  <si>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</si>
  <si>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</si>
  <si>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</si>
  <si>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</si>
  <si>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</si>
  <si>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</si>
  <si>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</si>
  <si>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</si>
  <si>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</si>
  <si>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</si>
  <si>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</si>
  <si>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</si>
  <si>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</si>
  <si>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</si>
  <si>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</si>
  <si>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</si>
  <si>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</si>
  <si>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</si>
  <si>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</si>
  <si>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</si>
  <si>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</si>
  <si>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</si>
  <si>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</si>
  <si>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</si>
  <si>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</si>
  <si>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</si>
  <si>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</si>
  <si>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</si>
  <si>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</si>
  <si>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</si>
  <si>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</si>
  <si>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</si>
  <si>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</si>
  <si>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</si>
  <si>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</si>
  <si>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</si>
  <si>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</si>
  <si>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</si>
  <si>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</si>
  <si>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</si>
  <si>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</si>
  <si>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</si>
  <si>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</si>
  <si>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</si>
  <si>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</si>
  <si>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</si>
  <si>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</si>
  <si>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</si>
  <si>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</si>
  <si>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</si>
  <si>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</si>
  <si>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</si>
  <si>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</si>
  <si>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</si>
  <si>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</si>
  <si>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</si>
  <si>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</si>
  <si>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</si>
  <si>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</si>
  <si>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</si>
  <si>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</si>
  <si>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</si>
  <si>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</si>
  <si>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</si>
  <si>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</si>
  <si>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</si>
  <si>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</si>
  <si>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</si>
  <si>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</si>
  <si>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</si>
  <si>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</si>
  <si>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</si>
  <si>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</si>
  <si>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</si>
  <si>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</si>
  <si>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</si>
  <si>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</si>
  <si>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</si>
  <si>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</si>
  <si>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</si>
  <si>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</si>
  <si>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</si>
  <si>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</si>
  <si>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</si>
  <si>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</si>
  <si>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</si>
  <si>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</si>
  <si>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</si>
  <si>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</si>
  <si>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</si>
  <si>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</si>
  <si>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</si>
  <si>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</si>
  <si>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</si>
  <si>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</si>
  <si>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</si>
  <si>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</si>
  <si>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</si>
  <si>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</si>
  <si>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</si>
  <si>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</si>
  <si>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</si>
  <si>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</si>
  <si>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</si>
  <si>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</si>
  <si>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</si>
  <si>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</si>
  <si>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</si>
  <si>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</si>
  <si>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</si>
  <si>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</si>
  <si>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</si>
  <si>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</si>
  <si>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</si>
  <si>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</si>
  <si>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</si>
  <si>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</si>
  <si>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</si>
  <si>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</si>
  <si>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</si>
  <si>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</si>
  <si>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</si>
  <si>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</si>
  <si>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</si>
  <si>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</si>
  <si>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</si>
  <si>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</si>
  <si>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</si>
  <si>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</si>
  <si>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</si>
  <si>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</si>
  <si>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</si>
  <si>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</si>
  <si>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</si>
  <si>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</si>
  <si>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</si>
  <si>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</si>
  <si>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</si>
  <si>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</si>
  <si>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</si>
  <si>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</si>
  <si>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</si>
  <si>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</si>
  <si>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</si>
  <si>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</si>
  <si>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</si>
  <si>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</si>
  <si>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</si>
  <si>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</si>
  <si>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</si>
  <si>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</si>
  <si>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</si>
  <si>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</si>
  <si>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</si>
  <si>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</si>
  <si>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</si>
  <si>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</si>
  <si>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</si>
  <si>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</si>
  <si>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</si>
  <si>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</si>
  <si>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</si>
  <si>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</si>
  <si>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</si>
  <si>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</si>
  <si>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</si>
  <si>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</si>
  <si>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</si>
  <si>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</si>
  <si>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</si>
  <si>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</si>
  <si>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</si>
  <si>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</si>
  <si>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</si>
  <si>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</si>
  <si>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</si>
  <si>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</si>
  <si>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</si>
  <si>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</si>
  <si>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</si>
  <si>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</si>
  <si>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</si>
  <si>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</si>
  <si>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</si>
  <si>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</si>
  <si>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</si>
  <si>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</si>
  <si>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</si>
  <si>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</si>
  <si>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</si>
  <si>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</si>
  <si>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</si>
  <si>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</si>
  <si>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</si>
  <si>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</si>
  <si>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</si>
  <si>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</si>
  <si>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</si>
  <si>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</si>
  <si>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</si>
  <si>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</si>
  <si>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</si>
  <si>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</si>
  <si>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</si>
  <si>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</si>
  <si>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</si>
  <si>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</si>
  <si>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</si>
  <si>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</si>
  <si>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</si>
  <si>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</si>
  <si>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</si>
  <si>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</si>
  <si>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</si>
  <si>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</si>
  <si>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</si>
  <si>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</si>
  <si>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</si>
  <si>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</si>
  <si>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</si>
  <si>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</si>
  <si>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</si>
  <si>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</si>
  <si>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</si>
  <si>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</si>
  <si>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</si>
  <si>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</si>
  <si>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</si>
  <si>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</si>
  <si>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</si>
  <si>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</si>
  <si>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</si>
  <si>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</si>
  <si>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</si>
  <si>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</si>
  <si>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</si>
  <si>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</si>
  <si>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</si>
  <si>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</si>
  <si>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</si>
  <si>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</si>
  <si>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</si>
  <si>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</si>
  <si>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</si>
  <si>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</si>
  <si>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</si>
  <si>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</si>
  <si>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</si>
  <si>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</si>
  <si>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</si>
  <si>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</si>
  <si>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</si>
  <si>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</si>
  <si>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</si>
  <si>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</si>
  <si>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</si>
  <si>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</si>
  <si>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</si>
  <si>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</si>
  <si>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</si>
  <si>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</si>
  <si>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</si>
  <si>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</si>
  <si>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</si>
  <si>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</si>
  <si>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</si>
  <si>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</si>
  <si>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</si>
  <si>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</si>
  <si>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</si>
  <si>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</si>
  <si>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</si>
  <si>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</si>
  <si>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</si>
  <si>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</si>
  <si>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</si>
  <si>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</si>
  <si>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</si>
  <si>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</si>
  <si>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</si>
  <si>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</si>
  <si>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</si>
  <si>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</si>
  <si>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</si>
  <si>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</si>
  <si>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</si>
  <si>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</si>
  <si>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</si>
  <si>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</si>
  <si>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</si>
  <si>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</si>
  <si>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</si>
  <si>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</si>
  <si>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</si>
  <si>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</si>
  <si>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</si>
  <si>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</si>
  <si>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</si>
  <si>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</si>
  <si>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</si>
  <si>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</si>
  <si>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</si>
  <si>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</si>
  <si>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</si>
  <si>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</si>
  <si>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</si>
  <si>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</si>
  <si>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</si>
  <si>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</si>
  <si>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</si>
  <si>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</si>
  <si>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</si>
  <si>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</si>
  <si>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</si>
  <si>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</si>
  <si>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</si>
  <si>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</si>
  <si>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</si>
  <si>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</si>
  <si>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</si>
  <si>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</si>
  <si>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</si>
  <si>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</si>
  <si>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</si>
  <si>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</si>
  <si>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</si>
  <si>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</si>
  <si>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</si>
  <si>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</si>
  <si>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</si>
  <si>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</si>
  <si>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</si>
  <si>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</si>
  <si>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</si>
  <si>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</si>
  <si>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</si>
  <si>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</si>
  <si>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</si>
  <si>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</si>
  <si>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</si>
  <si>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</si>
  <si>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</si>
  <si>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</si>
  <si>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</si>
  <si>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</si>
  <si>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</si>
  <si>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</si>
  <si>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</si>
  <si>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</si>
  <si>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</si>
  <si>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</si>
  <si>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</si>
  <si>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</si>
  <si>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</si>
  <si>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</si>
  <si>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</si>
  <si>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</si>
  <si>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</si>
  <si>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</si>
  <si>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</si>
  <si>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</si>
  <si>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</si>
  <si>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</si>
  <si>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</si>
  <si>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</si>
  <si>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</si>
  <si>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</si>
  <si>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</si>
  <si>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</si>
  <si>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</si>
  <si>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</si>
  <si>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</si>
  <si>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</si>
  <si>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</si>
  <si>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</si>
  <si>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</si>
  <si>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</si>
  <si>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</si>
  <si>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</si>
  <si>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</si>
  <si>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</si>
  <si>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</si>
  <si>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</si>
  <si>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</si>
  <si>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</si>
  <si>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</si>
  <si>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</si>
  <si>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</si>
  <si>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</si>
  <si>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</si>
  <si>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</si>
  <si>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</si>
  <si>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</si>
  <si>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</si>
  <si>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</si>
  <si>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</si>
  <si>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</si>
  <si>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</si>
  <si>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</si>
  <si>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</si>
  <si>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</si>
  <si>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</si>
  <si>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</si>
  <si>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</si>
  <si>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</si>
  <si>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</si>
  <si>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</si>
  <si>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</si>
  <si>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</si>
  <si>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</si>
  <si>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</si>
  <si>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</si>
  <si>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</si>
  <si>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</si>
  <si>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</si>
  <si>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</si>
  <si>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</si>
  <si>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</si>
  <si>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</si>
  <si>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</si>
  <si>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</si>
  <si>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</si>
  <si>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</si>
  <si>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</si>
  <si>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</si>
  <si>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</si>
  <si>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</si>
  <si>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</si>
  <si>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</si>
  <si>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</si>
  <si>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</si>
  <si>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</si>
  <si>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</si>
  <si>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</si>
  <si>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</si>
  <si>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</si>
  <si>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</si>
  <si>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</si>
  <si>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</si>
  <si>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</si>
  <si>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</si>
  <si>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</si>
  <si>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</si>
  <si>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</si>
  <si>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</si>
  <si>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</si>
  <si>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</si>
  <si>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</si>
  <si>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</si>
  <si>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</si>
  <si>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</si>
  <si>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</si>
  <si>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</si>
  <si>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</si>
  <si>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</si>
  <si>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</si>
  <si>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</si>
  <si>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</si>
  <si>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</si>
  <si>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</si>
  <si>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</si>
  <si>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</si>
  <si>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</si>
  <si>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</si>
  <si>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</si>
  <si>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</si>
  <si>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</si>
  <si>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</si>
  <si>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</si>
  <si>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</si>
  <si>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</si>
  <si>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</si>
  <si>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</si>
  <si>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</si>
  <si>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</si>
  <si>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</si>
  <si>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</si>
  <si>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</si>
  <si>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</si>
  <si>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</si>
  <si>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</si>
  <si>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</si>
  <si>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</si>
  <si>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</si>
  <si>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</si>
  <si>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</si>
  <si>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</si>
  <si>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</si>
  <si>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</si>
  <si>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</si>
  <si>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</si>
  <si>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</si>
  <si>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</si>
  <si>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</si>
  <si>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</si>
  <si>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</si>
  <si>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</si>
  <si>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</si>
  <si>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</si>
  <si>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</si>
  <si>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</si>
  <si>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</si>
  <si>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</si>
  <si>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</si>
  <si>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</si>
  <si>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</si>
  <si>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</si>
  <si>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</si>
  <si>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</si>
  <si>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</si>
  <si>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</si>
  <si>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</si>
  <si>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</si>
  <si>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</si>
  <si>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</si>
  <si>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</si>
  <si>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</si>
  <si>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</si>
  <si>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</si>
  <si>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</si>
  <si>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</si>
  <si>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</si>
  <si>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</si>
  <si>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</si>
  <si>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</si>
  <si>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</si>
  <si>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</si>
  <si>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</si>
  <si>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</si>
  <si>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</si>
  <si>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</si>
  <si>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</si>
  <si>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</si>
  <si>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</si>
  <si>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</si>
  <si>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</si>
  <si>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</si>
  <si>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</si>
  <si>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</si>
  <si>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</si>
  <si>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</si>
  <si>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</si>
  <si>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</si>
  <si>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</si>
  <si>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</si>
  <si>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</si>
  <si>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</si>
  <si>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</si>
  <si>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</si>
  <si>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</si>
  <si>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</si>
  <si>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</si>
  <si>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</si>
  <si>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</si>
  <si>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</si>
  <si>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</si>
  <si>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</si>
  <si>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</si>
  <si>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</si>
  <si>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</si>
  <si>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</si>
  <si>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</si>
  <si>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</si>
  <si>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</si>
  <si>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</si>
  <si>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</si>
  <si>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</si>
  <si>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</si>
  <si>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</si>
  <si>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</si>
  <si>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</si>
  <si>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</si>
  <si>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</si>
  <si>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</si>
  <si>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</si>
  <si>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</si>
  <si>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</si>
  <si>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</si>
  <si>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</si>
  <si>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</si>
  <si>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</si>
  <si>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</si>
  <si>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</si>
  <si>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</si>
  <si>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</si>
  <si>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</si>
  <si>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</si>
  <si>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</si>
  <si>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</si>
  <si>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</si>
  <si>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</si>
  <si>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</si>
  <si>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</si>
  <si>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</si>
  <si>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</si>
  <si>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</si>
  <si>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</si>
  <si>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</si>
  <si>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</si>
  <si>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</si>
  <si>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</si>
  <si>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</si>
  <si>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</si>
  <si>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</si>
  <si>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</si>
  <si>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</si>
  <si>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</si>
  <si>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</si>
  <si>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</si>
  <si>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</si>
  <si>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</si>
  <si>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</si>
  <si>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</si>
  <si>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</si>
  <si>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</si>
  <si>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</si>
  <si>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</si>
  <si>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</si>
  <si>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</si>
  <si>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</si>
  <si>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</si>
  <si>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</si>
  <si>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</si>
  <si>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</si>
  <si>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</si>
  <si>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</si>
  <si>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</si>
  <si>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</si>
  <si>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</si>
  <si>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</si>
  <si>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</si>
  <si>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</si>
  <si>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</si>
  <si>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</si>
  <si>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</si>
  <si>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</si>
  <si>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</si>
  <si>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</si>
  <si>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</si>
  <si>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</si>
  <si>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</si>
  <si>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</si>
  <si>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</si>
  <si>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</si>
  <si>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</si>
  <si>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</si>
  <si>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</si>
  <si>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</si>
  <si>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</si>
  <si>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</si>
  <si>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</si>
  <si>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</si>
  <si>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</si>
  <si>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</si>
  <si>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</si>
  <si>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</si>
  <si>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</si>
  <si>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</si>
  <si>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</si>
  <si>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</si>
  <si>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</si>
  <si>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</si>
  <si>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</si>
  <si>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</si>
  <si>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</si>
  <si>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</si>
  <si>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</si>
  <si>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</si>
  <si>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</si>
  <si>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</si>
  <si>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</si>
  <si>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</si>
  <si>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</si>
  <si>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</si>
  <si>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</si>
  <si>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</si>
  <si>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</si>
  <si>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</si>
  <si>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</si>
  <si>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</si>
  <si>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</si>
  <si>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</si>
  <si>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</si>
  <si>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</si>
  <si>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</si>
  <si>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</si>
  <si>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</si>
  <si>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</si>
  <si>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</si>
  <si>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</si>
  <si>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</si>
  <si>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</si>
  <si>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</si>
  <si>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</si>
  <si>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</si>
  <si>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</si>
  <si>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</si>
  <si>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</si>
  <si>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</si>
  <si>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</si>
  <si>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</si>
  <si>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</si>
  <si>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</si>
  <si>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</si>
  <si>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</si>
  <si>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</si>
  <si>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</si>
  <si>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</si>
  <si>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</si>
  <si>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</si>
  <si>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</si>
  <si>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</si>
  <si>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</si>
  <si>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</si>
  <si>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</si>
  <si>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</si>
  <si>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</si>
  <si>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</si>
  <si>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</si>
  <si>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</si>
  <si>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</si>
  <si>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</si>
  <si>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</si>
  <si>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</si>
  <si>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</si>
  <si>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</si>
  <si>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</si>
  <si>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</si>
  <si>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</si>
  <si>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</si>
  <si>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</si>
  <si>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</si>
  <si>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</si>
  <si>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</si>
  <si>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</si>
  <si>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</si>
  <si>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</si>
  <si>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</si>
  <si>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</si>
  <si>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</si>
  <si>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</si>
  <si>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</si>
  <si>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</si>
  <si>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</si>
  <si>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</si>
  <si>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</si>
  <si>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</si>
  <si>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</si>
  <si>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</si>
  <si>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</si>
  <si>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</si>
  <si>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</si>
  <si>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</si>
  <si>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</si>
  <si>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</si>
  <si>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</si>
  <si>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</si>
  <si>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</si>
  <si>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</si>
  <si>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</si>
  <si>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</si>
  <si>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</si>
  <si>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</si>
  <si>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</si>
  <si>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</si>
  <si>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</si>
  <si>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</si>
  <si>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</si>
  <si>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</si>
  <si>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</si>
  <si>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</si>
  <si>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</si>
  <si>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</si>
  <si>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</si>
  <si>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</si>
  <si>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</si>
  <si>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</si>
  <si>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</si>
  <si>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</si>
  <si>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</si>
  <si>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</si>
  <si>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</si>
  <si>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</si>
  <si>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</si>
  <si>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</si>
  <si>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</si>
  <si>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</si>
  <si>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</si>
  <si>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</si>
  <si>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</si>
  <si>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</si>
  <si>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</si>
  <si>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</si>
  <si>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</si>
  <si>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</si>
  <si>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</si>
  <si>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</si>
  <si>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</si>
  <si>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</si>
  <si>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</si>
  <si>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</si>
  <si>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</si>
  <si>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</si>
  <si>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</si>
  <si>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</si>
  <si>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</si>
  <si>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</si>
  <si>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</si>
  <si>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</si>
  <si>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</si>
  <si>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</si>
  <si>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</si>
  <si>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</si>
  <si>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</si>
  <si>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</si>
  <si>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</si>
  <si>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</si>
  <si>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</si>
  <si>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</si>
  <si>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</si>
  <si>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</si>
  <si>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</si>
  <si>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</si>
  <si>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</si>
  <si>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</si>
  <si>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</si>
  <si>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</si>
  <si>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</si>
  <si>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</si>
  <si>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</si>
  <si>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</si>
  <si>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</si>
  <si>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</si>
  <si>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</si>
  <si>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</si>
  <si>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</si>
  <si>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</si>
  <si>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</si>
  <si>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</si>
  <si>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</si>
  <si>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</si>
  <si>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</si>
  <si>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</si>
  <si>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</si>
  <si>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</si>
  <si>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</si>
  <si>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</si>
  <si>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</si>
  <si>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</si>
  <si>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</si>
  <si>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</si>
  <si>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</si>
  <si>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</si>
  <si>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</si>
  <si>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</si>
  <si>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</si>
  <si>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</si>
  <si>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</si>
  <si>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</si>
  <si>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</si>
  <si>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</si>
  <si>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</si>
  <si>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</si>
  <si>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</si>
  <si>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</si>
  <si>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</si>
  <si>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</si>
  <si>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</si>
  <si>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</si>
  <si>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</si>
  <si>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</si>
  <si>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</si>
  <si>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</si>
  <si>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</si>
  <si>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</si>
  <si>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</si>
  <si>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</si>
  <si>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</si>
  <si>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</si>
  <si>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</si>
  <si>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</si>
  <si>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</si>
  <si>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</si>
  <si>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</si>
  <si>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</si>
  <si>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</si>
  <si>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</si>
  <si>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</si>
  <si>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</si>
  <si>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</si>
  <si>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</si>
  <si>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</si>
  <si>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</si>
  <si>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</si>
  <si>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</si>
  <si>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</si>
  <si>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</si>
  <si>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</si>
  <si>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</si>
  <si>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</si>
  <si>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</si>
  <si>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</si>
  <si>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</si>
  <si>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</si>
  <si>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</si>
  <si>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</si>
  <si>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</si>
  <si>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</si>
  <si>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</si>
  <si>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</si>
  <si>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</si>
  <si>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</si>
  <si>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</si>
  <si>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</si>
  <si>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</si>
  <si>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</si>
  <si>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</si>
  <si>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</si>
  <si>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</si>
  <si>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</si>
  <si>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</si>
  <si>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</si>
  <si>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</si>
  <si>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</si>
  <si>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</si>
  <si>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</si>
  <si>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</si>
  <si>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</si>
  <si>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</si>
  <si>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</si>
  <si>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</si>
  <si>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</si>
  <si>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</si>
  <si>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</si>
  <si>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</si>
  <si>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</si>
  <si>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</si>
  <si>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</si>
  <si>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</si>
  <si>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</si>
  <si>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</si>
  <si>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</si>
  <si>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</si>
  <si>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</si>
  <si>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</si>
  <si>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</si>
  <si>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</si>
  <si>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</si>
  <si>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</si>
  <si>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</si>
  <si>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</si>
  <si>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</si>
  <si>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</si>
  <si>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</si>
  <si>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</si>
  <si>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</si>
  <si>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</si>
  <si>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</si>
  <si>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</si>
  <si>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</si>
  <si>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</si>
  <si>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</si>
  <si>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</si>
  <si>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</si>
  <si>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</si>
  <si>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</si>
  <si>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</si>
  <si>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</si>
  <si>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</si>
  <si>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</si>
  <si>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</si>
  <si>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</si>
  <si>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</si>
  <si>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</si>
  <si>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</si>
  <si>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</si>
  <si>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</si>
  <si>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</si>
  <si>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</si>
  <si>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</si>
  <si>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</si>
  <si>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</si>
  <si>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</si>
  <si>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</si>
  <si>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</si>
  <si>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</si>
  <si>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</si>
  <si>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</si>
  <si>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</si>
  <si>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</si>
  <si>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</si>
  <si>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</si>
  <si>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</si>
  <si>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</si>
  <si>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</si>
  <si>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</si>
  <si>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</si>
  <si>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</si>
  <si>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</si>
  <si>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</si>
  <si>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</si>
  <si>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</si>
  <si>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</si>
  <si>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</si>
  <si>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</si>
  <si>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</si>
  <si>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</si>
  <si>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</si>
  <si>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</si>
  <si>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</si>
  <si>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</si>
  <si>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</si>
  <si>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</si>
  <si>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</si>
  <si>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</si>
  <si>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</si>
  <si>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</si>
  <si>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</si>
  <si>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</si>
  <si>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</si>
  <si>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</si>
  <si>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</si>
  <si>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</si>
  <si>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</si>
  <si>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</si>
  <si>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</si>
  <si>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</si>
  <si>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</si>
  <si>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</si>
  <si>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</si>
  <si>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</si>
  <si>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</si>
  <si>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</si>
  <si>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</si>
  <si>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</si>
  <si>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</si>
  <si>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</si>
  <si>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</si>
  <si>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</si>
  <si>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</si>
  <si>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</si>
  <si>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</si>
  <si>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</si>
  <si>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</si>
  <si>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</si>
  <si>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</si>
  <si>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</si>
  <si>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</si>
  <si>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</si>
  <si>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</si>
  <si>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</si>
  <si>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</si>
  <si>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</si>
  <si>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</si>
  <si>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</si>
  <si>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</si>
  <si>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</si>
  <si>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</si>
  <si>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</si>
  <si>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</si>
  <si>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</si>
  <si>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</si>
  <si>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</si>
  <si>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</si>
  <si>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</si>
  <si>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</si>
  <si>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</si>
  <si>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</si>
  <si>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</si>
  <si>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</si>
  <si>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</si>
  <si>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</si>
  <si>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</si>
  <si>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</si>
  <si>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</si>
  <si>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</si>
  <si>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</si>
  <si>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</si>
  <si>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</si>
  <si>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</si>
  <si>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</si>
  <si>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</si>
  <si>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</si>
  <si>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</si>
  <si>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</si>
  <si>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</si>
  <si>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</si>
  <si>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</si>
  <si>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</si>
  <si>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</si>
  <si>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</si>
  <si>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</si>
  <si>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</si>
  <si>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</si>
  <si>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</si>
  <si>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</si>
  <si>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</si>
  <si>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</si>
  <si>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</si>
  <si>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</si>
  <si>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</si>
  <si>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</si>
  <si>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</si>
  <si>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</si>
  <si>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</si>
  <si>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</si>
  <si>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</si>
  <si>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</si>
  <si>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</si>
  <si>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</si>
  <si>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</si>
  <si>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</si>
  <si>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</si>
  <si>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</si>
  <si>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</si>
  <si>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</si>
  <si>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</si>
  <si>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</si>
  <si>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</si>
  <si>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</si>
  <si>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</si>
  <si>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</si>
  <si>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</si>
  <si>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</si>
  <si>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</si>
  <si>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</si>
  <si>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</si>
  <si>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</si>
  <si>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</si>
  <si>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</si>
  <si>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</si>
  <si>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</si>
  <si>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</si>
  <si>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</si>
  <si>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</si>
  <si>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</si>
  <si>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</si>
  <si>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</si>
  <si>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</si>
  <si>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</si>
  <si>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</si>
  <si>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</si>
  <si>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</si>
  <si>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</si>
  <si>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</si>
  <si>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</si>
  <si>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</si>
  <si>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</si>
  <si>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</si>
  <si>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</si>
  <si>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</si>
  <si>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</si>
  <si>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</si>
  <si>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</si>
  <si>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</si>
  <si>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</si>
  <si>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</si>
  <si>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</si>
  <si>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</si>
  <si>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</si>
  <si>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</si>
  <si>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</si>
  <si>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</si>
  <si>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</si>
  <si>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</si>
  <si>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</si>
  <si>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</si>
  <si>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</si>
  <si>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</si>
  <si>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</si>
  <si>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</si>
  <si>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</si>
  <si>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</si>
  <si>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</si>
  <si>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</si>
  <si>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</si>
  <si>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</si>
  <si>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</si>
  <si>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</si>
  <si>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</si>
  <si>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</si>
  <si>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</si>
  <si>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</si>
  <si>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</si>
  <si>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</si>
  <si>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</si>
  <si>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</si>
  <si>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</si>
  <si>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</si>
  <si>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</si>
  <si>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</si>
  <si>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</si>
  <si>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</si>
  <si>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</si>
  <si>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</si>
  <si>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</si>
  <si>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</si>
  <si>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</si>
  <si>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</si>
  <si>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</si>
  <si>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</si>
  <si>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</si>
  <si>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</si>
  <si>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</si>
  <si>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</si>
  <si>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</si>
  <si>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</si>
  <si>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</si>
  <si>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</si>
  <si>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</si>
  <si>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</si>
  <si>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</si>
  <si>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</si>
  <si>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</si>
  <si>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</si>
  <si>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</si>
  <si>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</si>
  <si>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</si>
  <si>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</si>
  <si>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</si>
  <si>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</si>
  <si>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</si>
  <si>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</si>
  <si>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</si>
  <si>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</si>
  <si>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</si>
  <si>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</si>
  <si>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</si>
  <si>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</si>
  <si>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</si>
  <si>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</si>
  <si>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</si>
  <si>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</si>
  <si>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</si>
  <si>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</si>
  <si>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</si>
  <si>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</si>
  <si>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</si>
  <si>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</si>
  <si>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</si>
  <si>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</si>
  <si>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</si>
  <si>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</si>
  <si>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</si>
  <si>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</si>
  <si>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</si>
  <si>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</si>
  <si>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</si>
  <si>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</si>
  <si>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</si>
  <si>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</si>
  <si>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</si>
  <si>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</si>
  <si>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</si>
  <si>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</si>
  <si>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</si>
  <si>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</si>
  <si>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</si>
  <si>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</si>
  <si>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</si>
  <si>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</si>
  <si>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</si>
  <si>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</si>
  <si>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</si>
  <si>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</si>
  <si>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</si>
  <si>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</si>
  <si>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</si>
  <si>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</si>
  <si>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</si>
  <si>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</si>
  <si>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</si>
  <si>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</si>
  <si>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</si>
  <si>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</si>
  <si>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</si>
  <si>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</si>
  <si>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</si>
  <si>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</si>
  <si>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</si>
  <si>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</si>
  <si>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</si>
  <si>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</si>
  <si>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</si>
  <si>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</si>
  <si>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</si>
  <si>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</si>
  <si>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</si>
  <si>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</si>
  <si>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</si>
  <si>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</si>
  <si>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</si>
  <si>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</si>
  <si>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</si>
  <si>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</si>
  <si>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</si>
  <si>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</si>
  <si>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</si>
  <si>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</si>
  <si>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</si>
  <si>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</si>
  <si>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</si>
  <si>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</si>
  <si>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</si>
  <si>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</si>
  <si>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</si>
  <si>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</si>
  <si>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</si>
  <si>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</si>
  <si>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</si>
  <si>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</si>
  <si>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</si>
  <si>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</si>
  <si>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</si>
  <si>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</si>
  <si>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</si>
  <si>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</si>
  <si>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</si>
  <si>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</si>
  <si>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</si>
  <si>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</si>
  <si>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</si>
  <si>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</si>
  <si>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</si>
  <si>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</si>
  <si>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</si>
  <si>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</si>
  <si>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</si>
  <si>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</si>
  <si>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</si>
  <si>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</si>
  <si>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</si>
  <si>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</si>
  <si>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</si>
  <si>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</si>
  <si>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</si>
  <si>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</si>
  <si>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</si>
  <si>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</si>
  <si>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</si>
  <si>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</si>
  <si>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</si>
  <si>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</si>
  <si>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</si>
  <si>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</si>
  <si>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</si>
  <si>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</si>
  <si>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</si>
  <si>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</si>
  <si>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</si>
  <si>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</si>
  <si>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</si>
  <si>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</si>
  <si>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</si>
  <si>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</si>
  <si>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</si>
  <si>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</si>
  <si>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</si>
  <si>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</si>
  <si>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</si>
  <si>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</si>
  <si>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</si>
  <si>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</si>
  <si>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</si>
  <si>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</si>
  <si>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</si>
  <si>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</si>
  <si>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</si>
  <si>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</si>
  <si>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</si>
  <si>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</si>
  <si>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</si>
  <si>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</si>
  <si>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</si>
  <si>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</si>
  <si>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</si>
  <si>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</si>
  <si>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</si>
  <si>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</si>
  <si>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</si>
  <si>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</si>
  <si>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</si>
  <si>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</si>
  <si>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</si>
  <si>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</si>
  <si>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</si>
  <si>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</si>
  <si>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</si>
  <si>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</si>
  <si>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</si>
  <si>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</si>
  <si>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</si>
  <si>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</si>
  <si>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</si>
  <si>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</si>
  <si>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</si>
  <si>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</si>
  <si>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</si>
  <si>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</si>
  <si>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</si>
  <si>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</si>
  <si>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</si>
  <si>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</si>
  <si>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</si>
  <si>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</si>
  <si>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</si>
  <si>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</si>
  <si>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</si>
  <si>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</si>
  <si>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</si>
  <si>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</si>
  <si>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</si>
  <si>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</si>
  <si>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</si>
  <si>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</si>
  <si>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</si>
  <si>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</si>
  <si>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</si>
  <si>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</si>
  <si>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</si>
  <si>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</si>
  <si>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</si>
  <si>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</si>
  <si>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</si>
  <si>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</si>
  <si>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</si>
  <si>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</si>
  <si>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</si>
  <si>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</si>
  <si>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</si>
  <si>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</si>
  <si>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</si>
  <si>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</si>
  <si>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</si>
  <si>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</si>
  <si>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</si>
  <si>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</si>
  <si>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</si>
  <si>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</si>
  <si>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</si>
  <si>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</si>
  <si>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</si>
  <si>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</si>
  <si>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</si>
  <si>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</si>
  <si>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</si>
  <si>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</si>
  <si>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</si>
  <si>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</si>
  <si>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</si>
  <si>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</si>
  <si>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</si>
  <si>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</si>
  <si>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</si>
  <si>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</si>
  <si>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</si>
  <si>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</si>
  <si>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</si>
  <si>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</si>
  <si>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</si>
  <si>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</si>
  <si>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</si>
  <si>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</si>
  <si>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</si>
  <si>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</si>
  <si>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</si>
  <si>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</si>
  <si>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</si>
  <si>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</si>
  <si>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</si>
  <si>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</si>
  <si>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</si>
  <si>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</si>
  <si>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</si>
  <si>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</si>
  <si>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</si>
  <si>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</si>
  <si>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</si>
  <si>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</si>
  <si>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</si>
  <si>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</si>
  <si>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</si>
  <si>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</si>
  <si>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</si>
  <si>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</si>
  <si>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</si>
  <si>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</si>
  <si>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</si>
  <si>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</si>
  <si>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</si>
  <si>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</si>
  <si>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</si>
  <si>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</si>
  <si>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</si>
  <si>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</si>
  <si>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</si>
  <si>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</si>
  <si>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</si>
  <si>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</si>
  <si>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</si>
  <si>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</si>
  <si>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</si>
  <si>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</si>
  <si>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</si>
  <si>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</si>
  <si>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</si>
  <si>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</si>
  <si>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</si>
  <si>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</si>
  <si>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</si>
  <si>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</si>
  <si>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</si>
  <si>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</si>
  <si>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</si>
  <si>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</si>
  <si>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</si>
  <si>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</si>
  <si>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</si>
  <si>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</si>
  <si>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</si>
  <si>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</si>
  <si>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</si>
  <si>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</si>
  <si>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</si>
  <si>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</si>
  <si>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</si>
  <si>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</si>
  <si>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</si>
  <si>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</si>
  <si>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</si>
  <si>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</si>
  <si>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</si>
  <si>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</si>
  <si>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</si>
  <si>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</si>
  <si>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</si>
  <si>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</si>
  <si>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</si>
  <si>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</si>
  <si>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</si>
  <si>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</si>
  <si>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</si>
  <si>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</si>
  <si>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</si>
  <si>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</si>
  <si>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</si>
  <si>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</si>
  <si>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</si>
  <si>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</si>
  <si>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</si>
  <si>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</si>
  <si>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</si>
  <si>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</si>
  <si>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</si>
  <si>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</si>
  <si>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</si>
  <si>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</si>
  <si>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</si>
  <si>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</si>
  <si>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</si>
  <si>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</si>
  <si>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</si>
  <si>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</si>
  <si>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</si>
  <si>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</si>
  <si>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</si>
  <si>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</si>
  <si>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</si>
  <si>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</si>
  <si>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</si>
  <si>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</si>
  <si>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</si>
  <si>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</si>
  <si>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</si>
  <si>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</si>
  <si>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</si>
  <si>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</si>
  <si>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</si>
  <si>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</si>
  <si>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</si>
  <si>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</si>
  <si>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</si>
  <si>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</si>
  <si>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</si>
  <si>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</si>
  <si>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</si>
  <si>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</si>
  <si>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</si>
  <si>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</si>
  <si>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</si>
  <si>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</si>
  <si>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</si>
  <si>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</si>
  <si>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</si>
  <si>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</si>
  <si>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</si>
  <si>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</si>
  <si>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</si>
  <si>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</si>
  <si>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</si>
  <si>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</si>
  <si>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</si>
  <si>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</si>
  <si>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</si>
  <si>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</si>
  <si>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</si>
  <si>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</si>
  <si>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</si>
  <si>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</si>
  <si>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</si>
  <si>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</si>
  <si>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</si>
  <si>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</si>
  <si>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</si>
  <si>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</si>
  <si>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</si>
  <si>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</si>
  <si>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</si>
  <si>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</si>
  <si>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</si>
  <si>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</si>
  <si>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</si>
  <si>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</si>
  <si>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</si>
  <si>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</si>
  <si>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</si>
  <si>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</si>
  <si>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</si>
  <si>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</si>
  <si>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</si>
  <si>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</si>
  <si>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</si>
  <si>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</si>
  <si>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</si>
  <si>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</si>
  <si>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</si>
  <si>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</si>
  <si>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</si>
  <si>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</si>
  <si>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</si>
  <si>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</si>
  <si>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</si>
  <si>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</si>
  <si>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</si>
  <si>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</si>
  <si>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</si>
  <si>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</si>
  <si>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</si>
  <si>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</si>
  <si>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</si>
  <si>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</si>
  <si>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</si>
  <si>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</si>
  <si>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</si>
  <si>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</si>
  <si>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</si>
  <si>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</si>
  <si>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</si>
  <si>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</si>
  <si>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</si>
  <si>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</si>
  <si>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</si>
  <si>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</si>
  <si>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</si>
  <si>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</si>
  <si>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</si>
  <si>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</si>
  <si>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</si>
  <si>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</si>
  <si>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</si>
  <si>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</si>
  <si>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</si>
  <si>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</si>
  <si>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</si>
  <si>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</si>
  <si>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</si>
  <si>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</si>
  <si>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</si>
  <si>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</si>
  <si>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</si>
  <si>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</si>
  <si>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</si>
  <si>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</si>
  <si>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</si>
  <si>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</si>
  <si>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</si>
  <si>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</si>
  <si>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</si>
  <si>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</si>
  <si>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</si>
  <si>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</si>
  <si>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</si>
  <si>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</si>
  <si>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</si>
  <si>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</si>
  <si>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</si>
  <si>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</si>
  <si>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</si>
  <si>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</si>
  <si>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</si>
  <si>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</si>
  <si>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</si>
  <si>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</si>
  <si>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</si>
  <si>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</si>
  <si>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</si>
  <si>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</si>
  <si>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</si>
  <si>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</si>
  <si>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</si>
  <si>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</si>
  <si>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</si>
  <si>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</si>
  <si>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</si>
  <si>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</si>
  <si>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</si>
  <si>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</si>
  <si>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</si>
  <si>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</si>
  <si>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</si>
  <si>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</si>
  <si>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</si>
  <si>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</si>
  <si>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</si>
  <si>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</si>
  <si>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</si>
  <si>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</si>
  <si>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</si>
  <si>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</si>
  <si>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</si>
  <si>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</si>
  <si>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</si>
  <si>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</si>
  <si>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</si>
  <si>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</si>
  <si>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</si>
  <si>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</si>
  <si>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</si>
  <si>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</si>
  <si>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</si>
  <si>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</si>
  <si>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</si>
  <si>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</si>
  <si>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</si>
  <si>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</si>
  <si>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</si>
  <si>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</si>
  <si>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</si>
  <si>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</si>
  <si>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</si>
  <si>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</si>
  <si>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</si>
  <si>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</si>
  <si>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</si>
  <si>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</si>
  <si>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</si>
  <si>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</si>
  <si>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</si>
  <si>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</si>
  <si>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</si>
  <si>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</si>
  <si>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</si>
  <si>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</si>
  <si>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</si>
  <si>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</si>
  <si>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</si>
  <si>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</si>
  <si>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</si>
  <si>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</si>
  <si>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</si>
  <si>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</si>
  <si>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</si>
  <si>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</si>
  <si>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</si>
  <si>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</si>
  <si>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</si>
  <si>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</si>
  <si>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</si>
  <si>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</si>
  <si>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</si>
  <si>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</si>
  <si>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</si>
  <si>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</si>
  <si>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</si>
  <si>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</si>
  <si>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</si>
  <si>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</si>
  <si>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</si>
  <si>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</si>
  <si>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</si>
  <si>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</si>
  <si>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</si>
  <si>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</si>
  <si>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</si>
  <si>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</si>
  <si>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</si>
  <si>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</si>
  <si>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</si>
  <si>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</si>
  <si>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</si>
  <si>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</si>
  <si>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</si>
  <si>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</si>
  <si>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</si>
  <si>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</si>
  <si>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</si>
  <si>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</si>
  <si>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</si>
  <si>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</si>
  <si>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</si>
  <si>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</si>
  <si>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</si>
  <si>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</si>
  <si>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</si>
  <si>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</si>
  <si>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</si>
  <si>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</si>
  <si>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</si>
  <si>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</si>
  <si>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</si>
  <si>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</si>
  <si>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</si>
  <si>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</si>
  <si>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</si>
  <si>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</si>
  <si>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</si>
  <si>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</si>
  <si>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</si>
  <si>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</si>
  <si>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</si>
  <si>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</si>
  <si>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</si>
  <si>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</si>
  <si>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</si>
  <si>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</si>
  <si>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</si>
  <si>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</si>
  <si>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</si>
  <si>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</si>
  <si>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</si>
  <si>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</si>
  <si>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</si>
  <si>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</si>
  <si>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</si>
  <si>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</si>
  <si>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</si>
  <si>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</si>
  <si>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</si>
  <si>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</si>
  <si>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</si>
  <si>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</si>
  <si>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</si>
  <si>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</si>
  <si>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</si>
  <si>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</si>
  <si>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</si>
  <si>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</si>
  <si>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</si>
  <si>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</si>
  <si>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</si>
  <si>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</si>
  <si>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</si>
  <si>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</si>
  <si>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</si>
  <si>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</si>
  <si>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</si>
  <si>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</si>
  <si>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</si>
  <si>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</si>
  <si>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</si>
  <si>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</si>
  <si>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</si>
  <si>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</si>
  <si>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</si>
  <si>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</si>
  <si>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</si>
  <si>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</si>
  <si>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</si>
  <si>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</si>
  <si>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</si>
  <si>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</si>
  <si>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</si>
  <si>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</si>
  <si>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</si>
  <si>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</si>
  <si>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</si>
  <si>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</si>
  <si>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</si>
  <si>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</si>
  <si>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</si>
  <si>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</si>
  <si>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</si>
  <si>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</si>
  <si>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</si>
  <si>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</si>
  <si>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</si>
  <si>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</si>
  <si>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</si>
  <si>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</si>
  <si>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</si>
  <si>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</si>
  <si>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</si>
  <si>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</si>
  <si>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</si>
  <si>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</si>
  <si>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</si>
  <si>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</si>
  <si>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</si>
  <si>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</si>
  <si>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</si>
  <si>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</si>
  <si>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</si>
  <si>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</si>
  <si>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</si>
  <si>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</si>
  <si>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</si>
  <si>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</si>
  <si>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</si>
  <si>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</si>
  <si>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</si>
  <si>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</si>
  <si>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</si>
  <si>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</si>
  <si>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</si>
  <si>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</si>
  <si>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</si>
  <si>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</si>
  <si>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</si>
  <si>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</si>
  <si>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</si>
  <si>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</si>
  <si>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</si>
  <si>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</si>
  <si>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</si>
  <si>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</si>
  <si>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</si>
  <si>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</si>
  <si>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</si>
  <si>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</si>
  <si>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</si>
  <si>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</si>
  <si>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</si>
  <si>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</si>
  <si>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</si>
  <si>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</si>
  <si>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</si>
  <si>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</si>
  <si>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</si>
  <si>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</si>
  <si>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</si>
  <si>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</si>
  <si>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</si>
  <si>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</si>
  <si>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</si>
  <si>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</si>
  <si>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</si>
  <si>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</si>
  <si>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</si>
  <si>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</si>
  <si>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</si>
  <si>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</si>
  <si>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</si>
  <si>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</si>
  <si>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</si>
  <si>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</si>
  <si>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</si>
  <si>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</si>
  <si>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</si>
  <si>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</si>
  <si>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</si>
  <si>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</si>
  <si>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</si>
  <si>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</si>
  <si>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</si>
  <si>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</si>
  <si>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</si>
  <si>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</si>
  <si>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</si>
  <si>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</si>
  <si>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</si>
  <si>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</si>
  <si>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</si>
  <si>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</si>
  <si>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</si>
  <si>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</si>
  <si>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</si>
  <si>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</si>
  <si>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</si>
  <si>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</si>
  <si>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</si>
  <si>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</si>
  <si>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</si>
  <si>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</si>
  <si>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</si>
  <si>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</si>
  <si>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</si>
  <si>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</si>
  <si>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</si>
  <si>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</si>
  <si>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</si>
  <si>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</si>
  <si>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</si>
  <si>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</si>
  <si>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</si>
  <si>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</si>
  <si>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</si>
  <si>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</si>
  <si>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</si>
  <si>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</si>
  <si>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</si>
  <si>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</si>
  <si>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</si>
  <si>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</si>
  <si>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</si>
  <si>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</si>
  <si>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</si>
  <si>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</si>
  <si>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</si>
  <si>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</si>
  <si>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</si>
  <si>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</si>
  <si>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</si>
  <si>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</si>
  <si>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</si>
  <si>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</si>
  <si>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</si>
  <si>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</si>
  <si>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</si>
  <si>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</si>
  <si>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</si>
  <si>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</si>
  <si>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</si>
  <si>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</si>
  <si>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</si>
  <si>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</si>
  <si>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</si>
  <si>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</si>
  <si>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</si>
  <si>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</si>
  <si>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</si>
  <si>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</si>
  <si>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</si>
  <si>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</si>
  <si>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</si>
  <si>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</si>
  <si>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</si>
  <si>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</si>
  <si>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</si>
  <si>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</si>
  <si>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</si>
  <si>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</si>
  <si>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</si>
  <si>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</si>
  <si>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</si>
  <si>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</si>
  <si>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</si>
  <si>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</si>
  <si>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</si>
  <si>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</si>
  <si>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</si>
  <si>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</si>
  <si>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</si>
  <si>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</si>
  <si>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</si>
  <si>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</si>
  <si>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</si>
  <si>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</si>
  <si>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</si>
  <si>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</si>
  <si>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</si>
  <si>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</si>
  <si>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</si>
  <si>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</si>
  <si>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</si>
  <si>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</si>
  <si>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</si>
  <si>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</si>
  <si>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</si>
  <si>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</si>
  <si>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</si>
  <si>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</si>
  <si>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</si>
  <si>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</si>
  <si>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</si>
  <si>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</si>
  <si>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</si>
  <si>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</si>
  <si>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</si>
  <si>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</si>
  <si>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</si>
  <si>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</si>
  <si>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</si>
  <si>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</si>
  <si>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</si>
  <si>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</si>
  <si>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</si>
  <si>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</si>
  <si>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</si>
  <si>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</si>
  <si>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</si>
  <si>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</si>
  <si>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</si>
  <si>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</si>
  <si>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</si>
  <si>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</si>
  <si>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</si>
  <si>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</si>
  <si>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</si>
  <si>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</si>
  <si>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</si>
  <si>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</si>
  <si>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</si>
  <si>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</si>
  <si>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</si>
  <si>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</si>
  <si>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</si>
  <si>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</si>
  <si>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</si>
  <si>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</si>
  <si>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</si>
  <si>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</si>
  <si>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</si>
  <si>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</si>
  <si>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</si>
  <si>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</si>
  <si>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</si>
  <si>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</si>
  <si>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</si>
  <si>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</si>
  <si>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</si>
  <si>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</si>
  <si>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</si>
  <si>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</si>
  <si>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</si>
  <si>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</si>
  <si>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</si>
  <si>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</si>
  <si>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</si>
  <si>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</si>
  <si>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</si>
  <si>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</si>
  <si>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</si>
  <si>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</si>
  <si>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</si>
  <si>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</si>
  <si>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</si>
  <si>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</si>
  <si>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</si>
  <si>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</si>
  <si>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</si>
  <si>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</si>
  <si>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</si>
  <si>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</si>
  <si>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</si>
  <si>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</si>
  <si>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</si>
  <si>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</si>
  <si>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</si>
  <si>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</si>
  <si>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</si>
  <si>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</si>
  <si>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</si>
  <si>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</si>
  <si>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</si>
  <si>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</si>
  <si>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</si>
  <si>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</si>
  <si>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</si>
  <si>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</si>
  <si>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</si>
  <si>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</si>
  <si>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</si>
  <si>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</si>
  <si>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</si>
  <si>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</si>
  <si>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</si>
  <si>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</si>
  <si>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</si>
  <si>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</si>
  <si>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</si>
  <si>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</si>
  <si>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</si>
  <si>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</si>
  <si>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</si>
  <si>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</si>
  <si>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</si>
  <si>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</si>
  <si>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</si>
  <si>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</si>
  <si>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</si>
  <si>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</si>
  <si>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</si>
  <si>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</si>
  <si>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</si>
  <si>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</si>
  <si>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</si>
  <si>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</si>
  <si>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</si>
  <si>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</si>
  <si>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</si>
  <si>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</si>
  <si>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</si>
  <si>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</si>
  <si>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</si>
  <si>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</si>
  <si>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</si>
  <si>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</si>
  <si>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</si>
  <si>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</si>
  <si>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</si>
  <si>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</si>
  <si>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</si>
  <si>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</si>
  <si>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</si>
  <si>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</si>
  <si>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</si>
  <si>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</si>
  <si>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</si>
  <si>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</si>
  <si>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</si>
  <si>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</si>
  <si>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</si>
  <si>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</si>
  <si>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</si>
  <si>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</si>
  <si>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</si>
  <si>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</si>
  <si>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</si>
  <si>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</si>
  <si>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</si>
  <si>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</si>
  <si>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</si>
  <si>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</si>
  <si>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</si>
  <si>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</si>
  <si>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</si>
  <si>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</si>
  <si>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</si>
  <si>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</si>
  <si>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</si>
  <si>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</si>
  <si>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</si>
  <si>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</si>
  <si>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</si>
  <si>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</si>
  <si>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</si>
  <si>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</si>
  <si>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</si>
  <si>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</si>
  <si>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</si>
  <si>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</si>
  <si>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</si>
  <si>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</si>
  <si>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</si>
  <si>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</si>
  <si>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</si>
  <si>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</si>
  <si>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</si>
  <si>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</si>
  <si>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</si>
  <si>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</si>
  <si>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</si>
  <si>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</si>
  <si>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</si>
  <si>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</si>
  <si>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</si>
  <si>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</si>
  <si>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</si>
  <si>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</si>
  <si>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</si>
  <si>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</si>
  <si>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</si>
  <si>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</si>
  <si>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</si>
  <si>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</si>
  <si>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</si>
  <si>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</si>
  <si>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</si>
  <si>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</si>
  <si>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</si>
  <si>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</si>
  <si>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</si>
  <si>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</si>
  <si>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</si>
  <si>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</si>
  <si>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</si>
  <si>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</si>
  <si>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</si>
  <si>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</si>
  <si>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</si>
  <si>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</si>
  <si>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</si>
  <si>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</si>
  <si>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</si>
  <si>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</si>
  <si>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</si>
  <si>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</si>
  <si>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</si>
  <si>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</si>
  <si>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</si>
  <si>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</si>
  <si>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</si>
  <si>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</si>
  <si>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</si>
  <si>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</si>
  <si>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</si>
  <si>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</si>
  <si>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</si>
  <si>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</si>
  <si>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</si>
  <si>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</si>
  <si>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</si>
  <si>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</si>
  <si>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</si>
  <si>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</si>
  <si>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</si>
  <si>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</si>
  <si>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</si>
  <si>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</si>
  <si>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</si>
  <si>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</si>
  <si>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</si>
  <si>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</si>
  <si>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</si>
  <si>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</si>
  <si>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</si>
  <si>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</si>
  <si>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</si>
  <si>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</si>
  <si>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</si>
  <si>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</si>
  <si>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</si>
  <si>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</si>
  <si>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</si>
  <si>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</si>
  <si>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</si>
  <si>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</si>
  <si>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</si>
  <si>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</si>
  <si>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</si>
  <si>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</si>
  <si>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</si>
  <si>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</si>
  <si>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</si>
  <si>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</si>
  <si>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</si>
  <si>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</si>
  <si>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</si>
  <si>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</si>
  <si>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</si>
  <si>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</si>
  <si>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</si>
  <si>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</si>
  <si>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</si>
  <si>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</si>
  <si>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</si>
  <si>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</si>
  <si>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</si>
  <si>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</si>
  <si>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</si>
  <si>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</si>
  <si>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</si>
  <si>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</si>
  <si>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</si>
  <si>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</si>
  <si>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</si>
  <si>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</si>
  <si>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</si>
  <si>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</si>
  <si>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</si>
  <si>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</si>
  <si>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</si>
  <si>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</si>
  <si>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</si>
  <si>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</si>
  <si>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</si>
  <si>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</si>
  <si>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</si>
  <si>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</si>
  <si>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</si>
  <si>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</si>
  <si>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</si>
  <si>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</si>
  <si>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</si>
  <si>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</si>
  <si>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</si>
  <si>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</si>
  <si>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</si>
  <si>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</si>
  <si>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</si>
  <si>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</si>
  <si>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</si>
  <si>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</si>
  <si>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</si>
  <si>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</si>
  <si>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</si>
  <si>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</si>
  <si>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</si>
  <si>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</si>
  <si>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</si>
  <si>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</si>
  <si>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</si>
  <si>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</si>
  <si>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</si>
  <si>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</si>
  <si>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</si>
  <si>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</si>
  <si>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</si>
  <si>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</si>
  <si>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</si>
  <si>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</si>
  <si>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</si>
  <si>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</si>
  <si>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</si>
  <si>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</si>
  <si>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</si>
  <si>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</si>
  <si>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</si>
  <si>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</si>
  <si>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</si>
  <si>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</si>
  <si>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</si>
  <si>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</si>
  <si>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</si>
  <si>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</si>
  <si>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</si>
  <si>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</si>
  <si>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</si>
  <si>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</si>
  <si>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</si>
  <si>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</si>
  <si>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</si>
  <si>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</si>
  <si>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</si>
  <si>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</si>
  <si>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</si>
  <si>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</si>
  <si>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</si>
  <si>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</si>
  <si>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</si>
  <si>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</si>
  <si>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</si>
  <si>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</si>
  <si>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</si>
  <si>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</si>
  <si>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</si>
  <si>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</si>
  <si>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</si>
  <si>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</si>
  <si>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</si>
  <si>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</si>
  <si>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</si>
  <si>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</si>
  <si>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</si>
  <si>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</si>
  <si>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</si>
  <si>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</si>
  <si>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</si>
  <si>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</si>
  <si>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</si>
  <si>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</si>
  <si>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</si>
  <si>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</si>
  <si>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</si>
  <si>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</si>
  <si>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</si>
  <si>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</si>
  <si>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</si>
  <si>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</si>
  <si>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</si>
  <si>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</si>
  <si>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</si>
  <si>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</si>
  <si>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</si>
  <si>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</si>
  <si>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</si>
  <si>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</si>
  <si>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</si>
  <si>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</si>
  <si>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</si>
  <si>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</si>
  <si>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</si>
  <si>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</si>
  <si>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</si>
  <si>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</si>
  <si>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</si>
  <si>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</si>
  <si>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</si>
  <si>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</si>
  <si>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</si>
  <si>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</si>
  <si>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</si>
  <si>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</si>
  <si>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</si>
  <si>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</si>
  <si>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</si>
  <si>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</si>
  <si>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</si>
  <si>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</si>
  <si>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</si>
  <si>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</si>
  <si>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</si>
  <si>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</si>
  <si>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</si>
  <si>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</si>
  <si>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</si>
  <si>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</si>
  <si>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</si>
  <si>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</si>
  <si>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</si>
  <si>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</si>
  <si>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</si>
  <si>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</si>
  <si>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</si>
  <si>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</si>
  <si>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</si>
  <si>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</si>
  <si>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</si>
  <si>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</si>
  <si>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</si>
  <si>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</si>
  <si>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</si>
  <si>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</si>
  <si>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</si>
  <si>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</si>
  <si>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</si>
  <si>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</si>
  <si>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</si>
  <si>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</si>
  <si>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</si>
  <si>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</si>
  <si>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</si>
  <si>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</si>
  <si>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</si>
  <si>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</si>
  <si>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</si>
  <si>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</si>
  <si>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</si>
  <si>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</si>
  <si>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</si>
  <si>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</si>
  <si>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</si>
  <si>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</si>
  <si>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</si>
  <si>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</si>
  <si>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</si>
  <si>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</si>
  <si>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</si>
  <si>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</si>
  <si>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</si>
  <si>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</si>
  <si>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</si>
  <si>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</si>
  <si>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</si>
  <si>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</si>
  <si>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</si>
  <si>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</si>
  <si>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</si>
  <si>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</si>
  <si>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</si>
  <si>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</si>
  <si>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</si>
  <si>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</si>
  <si>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</si>
  <si>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</si>
  <si>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</si>
  <si>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</si>
  <si>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</si>
  <si>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</si>
  <si>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</si>
  <si>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</si>
  <si>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</si>
  <si>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</si>
  <si>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</si>
  <si>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</si>
  <si>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</si>
  <si>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</si>
  <si>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</si>
  <si>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</si>
  <si>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</si>
  <si>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</si>
  <si>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</si>
  <si>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</si>
  <si>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</si>
  <si>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</si>
  <si>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</si>
  <si>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</si>
  <si>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</si>
  <si>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</si>
  <si>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</si>
  <si>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</si>
  <si>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</si>
  <si>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</si>
  <si>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</si>
  <si>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</si>
  <si>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</si>
  <si>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</si>
  <si>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</si>
  <si>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</si>
  <si>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</si>
  <si>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</si>
  <si>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</si>
  <si>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</si>
  <si>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</si>
  <si>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</si>
  <si>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</si>
  <si>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</si>
  <si>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</si>
  <si>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</si>
  <si>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</si>
  <si>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</si>
  <si>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</si>
  <si>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</si>
  <si>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</si>
  <si>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</si>
  <si>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</si>
  <si>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</si>
  <si>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</si>
  <si>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</si>
  <si>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</si>
  <si>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</si>
  <si>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</si>
  <si>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</si>
  <si>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</si>
  <si>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</si>
  <si>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</si>
  <si>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</si>
  <si>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</si>
  <si>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</si>
  <si>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</si>
  <si>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</si>
  <si>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</si>
  <si>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</si>
  <si>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</si>
  <si>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</si>
  <si>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</si>
  <si>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</si>
  <si>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</si>
  <si>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</si>
  <si>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</si>
  <si>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</si>
  <si>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</si>
  <si>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</si>
  <si>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</si>
  <si>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</si>
  <si>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</si>
  <si>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</si>
  <si>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</si>
  <si>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</si>
  <si>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</si>
  <si>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</si>
  <si>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</si>
  <si>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</si>
  <si>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</si>
  <si>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</si>
  <si>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</si>
  <si>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</si>
  <si>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</si>
  <si>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</si>
  <si>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</si>
  <si>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</si>
  <si>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</si>
  <si>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</si>
  <si>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</si>
  <si>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</si>
  <si>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</si>
  <si>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</si>
  <si>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</si>
  <si>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</si>
  <si>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</si>
  <si>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</si>
  <si>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</si>
  <si>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</si>
  <si>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</si>
  <si>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</si>
  <si>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</si>
  <si>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</si>
  <si>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</si>
  <si>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</si>
  <si>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</si>
  <si>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</si>
  <si>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</si>
  <si>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</si>
  <si>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</si>
  <si>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</si>
  <si>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</si>
  <si>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</si>
  <si>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</si>
  <si>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</si>
  <si>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</si>
  <si>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</si>
  <si>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</si>
  <si>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</si>
  <si>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</si>
  <si>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</si>
  <si>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</si>
  <si>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</si>
  <si>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</si>
  <si>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</si>
  <si>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</si>
  <si>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</si>
  <si>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</si>
  <si>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</si>
  <si>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</si>
  <si>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</si>
  <si>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</si>
  <si>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</si>
  <si>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</si>
  <si>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</si>
  <si>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</si>
  <si>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</si>
  <si>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</si>
  <si>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</si>
  <si>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</si>
  <si>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</si>
  <si>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</si>
  <si>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</si>
  <si>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</si>
  <si>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</si>
  <si>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</si>
  <si>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</si>
  <si>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</si>
  <si>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</si>
  <si>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</si>
  <si>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</si>
  <si>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</si>
  <si>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</si>
  <si>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</si>
  <si>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</si>
  <si>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</si>
  <si>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</si>
  <si>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</si>
  <si>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</si>
  <si>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</si>
  <si>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</si>
  <si>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</si>
  <si>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</si>
  <si>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</si>
  <si>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</si>
  <si>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</si>
  <si>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</si>
  <si>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</si>
  <si>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</si>
  <si>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</si>
  <si>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</si>
  <si>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</si>
  <si>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</si>
  <si>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</si>
  <si>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</si>
  <si>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</si>
  <si>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</si>
  <si>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</si>
  <si>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</si>
  <si>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</si>
  <si>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</si>
  <si>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</si>
  <si>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</si>
  <si>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</si>
  <si>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</si>
  <si>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</si>
  <si>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</si>
  <si>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</si>
  <si>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</si>
  <si>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</si>
  <si>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</si>
  <si>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</si>
  <si>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</si>
  <si>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</si>
  <si>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</si>
  <si>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</si>
  <si>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</si>
  <si>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</si>
  <si>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</si>
  <si>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</si>
  <si>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</si>
  <si>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</si>
  <si>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</si>
  <si>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</si>
  <si>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</si>
  <si>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</si>
  <si>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</si>
  <si>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</si>
  <si>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</si>
  <si>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</si>
  <si>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</si>
  <si>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</si>
  <si>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</si>
  <si>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</si>
  <si>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</si>
  <si>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</si>
  <si>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</si>
  <si>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</si>
  <si>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</si>
  <si>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</si>
  <si>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</si>
  <si>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</si>
  <si>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</si>
  <si>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</si>
  <si>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</si>
  <si>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</si>
  <si>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</si>
  <si>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</si>
  <si>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</si>
  <si>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</si>
  <si>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</si>
  <si>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</si>
  <si>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</si>
  <si>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</si>
  <si>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</si>
  <si>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</si>
  <si>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</si>
  <si>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</si>
  <si>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</si>
  <si>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</si>
  <si>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</si>
  <si>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</si>
  <si>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</si>
  <si>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</si>
  <si>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</si>
  <si>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</si>
  <si>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</si>
  <si>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</si>
  <si>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</si>
  <si>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</si>
  <si>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</si>
  <si>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</si>
  <si>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</si>
  <si>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</si>
  <si>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</si>
  <si>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</si>
  <si>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</si>
  <si>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</si>
  <si>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</si>
  <si>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</si>
  <si>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</si>
  <si>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</si>
  <si>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</si>
  <si>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</si>
  <si>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</si>
  <si>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</si>
  <si>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</si>
  <si>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</si>
  <si>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</si>
  <si>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</si>
  <si>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</si>
  <si>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</si>
  <si>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</si>
  <si>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</si>
  <si>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</si>
  <si>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</si>
  <si>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</si>
  <si>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</si>
  <si>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</si>
  <si>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</si>
  <si>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</si>
  <si>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</si>
  <si>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</si>
  <si>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</si>
  <si>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</si>
  <si>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</si>
  <si>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</si>
  <si>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</si>
  <si>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</si>
  <si>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</si>
  <si>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</si>
  <si>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</si>
  <si>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</si>
  <si>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</si>
  <si>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</si>
  <si>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</si>
  <si>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</si>
  <si>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</si>
  <si>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</si>
  <si>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</si>
  <si>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</si>
  <si>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</si>
  <si>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</si>
  <si>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</si>
  <si>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</si>
  <si>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</si>
  <si>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</si>
  <si>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</si>
  <si>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</si>
  <si>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</si>
  <si>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</si>
  <si>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</si>
  <si>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</si>
  <si>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</si>
  <si>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</si>
  <si>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</si>
  <si>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</si>
  <si>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</si>
  <si>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</si>
  <si>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</si>
  <si>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</si>
  <si>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</si>
  <si>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</si>
  <si>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</si>
  <si>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</si>
  <si>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</si>
  <si>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</si>
  <si>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</si>
  <si>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</si>
  <si>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</si>
  <si>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</si>
  <si>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</si>
  <si>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</si>
  <si>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</si>
  <si>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</si>
  <si>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</si>
  <si>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</si>
  <si>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</si>
  <si>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</si>
  <si>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</si>
  <si>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</si>
  <si>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</si>
  <si>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</si>
  <si>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</si>
  <si>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</si>
  <si>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</si>
  <si>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</si>
  <si>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</si>
  <si>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</si>
  <si>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</si>
  <si>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</si>
  <si>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</si>
  <si>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</si>
  <si>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</si>
  <si>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</si>
  <si>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</si>
  <si>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</si>
  <si>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</si>
  <si>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</si>
  <si>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</si>
  <si>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</si>
  <si>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</si>
  <si>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</si>
  <si>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</si>
  <si>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</si>
  <si>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</si>
  <si>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</si>
  <si>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</si>
  <si>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</si>
  <si>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</si>
  <si>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</si>
  <si>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</si>
  <si>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</si>
  <si>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</si>
  <si>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</si>
  <si>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</si>
  <si>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</si>
  <si>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</si>
  <si>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</si>
  <si>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</si>
  <si>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</si>
  <si>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</si>
  <si>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</si>
  <si>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</si>
  <si>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</si>
  <si>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</si>
  <si>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</si>
  <si>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</si>
  <si>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</si>
  <si>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</si>
  <si>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</si>
  <si>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</si>
  <si>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</si>
  <si>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</si>
  <si>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</si>
  <si>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</si>
  <si>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</si>
  <si>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</si>
  <si>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</si>
  <si>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</si>
  <si>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</si>
  <si>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</si>
  <si>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</si>
  <si>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</si>
  <si>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</si>
  <si>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</si>
  <si>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</si>
  <si>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</si>
  <si>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</si>
  <si>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</si>
  <si>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</si>
  <si>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</si>
  <si>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</si>
  <si>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</si>
  <si>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</si>
  <si>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</si>
  <si>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</si>
  <si>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</si>
  <si>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</si>
  <si>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</si>
  <si>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</si>
  <si>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</si>
  <si>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</si>
  <si>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</si>
  <si>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</si>
  <si>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</si>
  <si>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</si>
  <si>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</si>
  <si>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</si>
  <si>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</si>
  <si>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</si>
  <si>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</si>
  <si>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</si>
  <si>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</si>
  <si>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</si>
  <si>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</si>
  <si>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</si>
  <si>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</si>
  <si>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</si>
  <si>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</si>
  <si>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</si>
  <si>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</si>
  <si>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</si>
  <si>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</si>
  <si>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</si>
  <si>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</si>
  <si>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</si>
  <si>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</si>
  <si>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</si>
  <si>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</si>
  <si>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</si>
  <si>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</si>
  <si>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</si>
  <si>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</si>
  <si>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</si>
  <si>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</si>
  <si>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</si>
  <si>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</si>
  <si>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</si>
  <si>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</si>
  <si>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</si>
  <si>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</si>
  <si>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</si>
  <si>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</si>
  <si>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</si>
  <si>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</si>
  <si>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</si>
  <si>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</si>
  <si>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</si>
  <si>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</si>
  <si>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</si>
  <si>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</si>
  <si>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</si>
  <si>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</si>
  <si>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</si>
  <si>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</si>
  <si>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</si>
  <si>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</si>
  <si>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</si>
  <si>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</si>
  <si>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</si>
  <si>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</si>
  <si>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</si>
  <si>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</si>
  <si>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</si>
  <si>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</si>
  <si>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</si>
  <si>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</si>
  <si>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</si>
  <si>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</si>
  <si>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</si>
  <si>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</si>
  <si>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</si>
  <si>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</si>
  <si>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</si>
  <si>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</si>
  <si>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</si>
  <si>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</si>
  <si>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</si>
  <si>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</si>
  <si>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</si>
  <si>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</si>
  <si>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</si>
  <si>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</si>
  <si>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</si>
  <si>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</si>
  <si>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</si>
  <si>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</si>
  <si>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</si>
  <si>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</si>
  <si>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</si>
  <si>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</si>
  <si>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</si>
  <si>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</si>
  <si>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</si>
  <si>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</si>
  <si>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</si>
  <si>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</si>
  <si>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</si>
  <si>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</si>
  <si>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</si>
  <si>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</si>
  <si>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</si>
  <si>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</si>
  <si>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</si>
  <si>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</si>
  <si>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</si>
  <si>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</si>
  <si>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</si>
  <si>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</si>
  <si>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</si>
  <si>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</si>
  <si>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</si>
  <si>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</si>
  <si>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</si>
  <si>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</si>
  <si>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</si>
  <si>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</si>
  <si>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</si>
  <si>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</si>
  <si>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</si>
  <si>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</si>
  <si>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</si>
  <si>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</si>
  <si>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</si>
  <si>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</si>
  <si>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</si>
  <si>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</si>
  <si>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</si>
  <si>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</si>
  <si>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</si>
  <si>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</si>
  <si>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</si>
  <si>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</si>
  <si>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</si>
  <si>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</si>
  <si>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</si>
  <si>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</si>
  <si>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</si>
  <si>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</si>
  <si>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</si>
  <si>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</si>
  <si>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</si>
  <si>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</si>
  <si>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</si>
  <si>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</si>
  <si>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</si>
  <si>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</si>
  <si>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</si>
  <si>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</si>
  <si>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</si>
  <si>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</si>
  <si>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</si>
  <si>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</si>
  <si>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</si>
  <si>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</si>
  <si>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</si>
  <si>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</si>
  <si>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</si>
  <si>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</si>
  <si>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</si>
  <si>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</si>
  <si>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</si>
  <si>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</si>
  <si>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</si>
  <si>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</si>
  <si>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</si>
  <si>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</si>
  <si>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</si>
  <si>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</si>
  <si>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</si>
  <si>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</si>
  <si>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</si>
  <si>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</si>
  <si>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</si>
  <si>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</si>
  <si>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</si>
  <si>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</si>
  <si>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</si>
  <si>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</si>
  <si>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</si>
  <si>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</si>
  <si>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</si>
  <si>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</si>
  <si>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</si>
  <si>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</si>
  <si>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</si>
  <si>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</si>
  <si>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</si>
  <si>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</si>
  <si>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</si>
  <si>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</si>
  <si>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</si>
  <si>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</si>
  <si>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</si>
  <si>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</si>
  <si>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</si>
  <si>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</si>
  <si>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</si>
  <si>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</si>
  <si>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</si>
  <si>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</si>
  <si>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</si>
  <si>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</si>
  <si>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</si>
  <si>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</si>
  <si>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</si>
  <si>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</si>
  <si>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</si>
  <si>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</si>
  <si>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</si>
  <si>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</si>
  <si>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</si>
  <si>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</si>
  <si>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</si>
  <si>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</si>
  <si>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</si>
  <si>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</si>
  <si>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</si>
  <si>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</si>
  <si>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</si>
  <si>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</si>
  <si>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</si>
  <si>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</si>
  <si>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</si>
  <si>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</si>
  <si>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</si>
  <si>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</si>
  <si>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</si>
  <si>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</si>
  <si>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</si>
  <si>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</si>
  <si>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</si>
  <si>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</si>
  <si>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</si>
  <si>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</si>
  <si>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</si>
  <si>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</si>
  <si>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</si>
  <si>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</si>
  <si>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</si>
  <si>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</si>
  <si>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</si>
  <si>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</si>
  <si>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</si>
  <si>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</si>
  <si>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</si>
  <si>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</si>
  <si>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</si>
  <si>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</si>
  <si>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</si>
  <si>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</si>
  <si>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</si>
  <si>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</si>
  <si>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</si>
  <si>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</si>
  <si>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</si>
  <si>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</si>
  <si>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</si>
  <si>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</si>
  <si>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</si>
  <si>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</si>
  <si>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</si>
  <si>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</si>
  <si>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</si>
  <si>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</si>
  <si>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</si>
  <si>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</si>
  <si>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</si>
  <si>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</si>
  <si>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</si>
  <si>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</si>
  <si>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</si>
  <si>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</si>
  <si>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</si>
  <si>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</si>
  <si>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</si>
  <si>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</si>
  <si>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</si>
  <si>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</si>
  <si>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</si>
  <si>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</si>
  <si>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</si>
  <si>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</si>
  <si>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</si>
  <si>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</si>
  <si>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</si>
  <si>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</si>
  <si>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</si>
  <si>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</si>
  <si>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</si>
  <si>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</si>
  <si>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</si>
  <si>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</si>
  <si>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</si>
  <si>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</si>
  <si>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</si>
  <si>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</si>
  <si>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</si>
  <si>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</si>
  <si>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</si>
  <si>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</si>
  <si>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</si>
  <si>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</si>
  <si>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</si>
  <si>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</si>
  <si>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</si>
  <si>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</si>
  <si>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</si>
  <si>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</si>
  <si>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</si>
  <si>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</si>
  <si>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</si>
  <si>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</si>
  <si>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</si>
  <si>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</si>
  <si>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</si>
  <si>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</si>
  <si>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</si>
  <si>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</si>
  <si>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</si>
  <si>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</si>
  <si>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</si>
  <si>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</si>
  <si>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</si>
  <si>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</si>
  <si>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</si>
  <si>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</si>
  <si>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</si>
  <si>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</si>
  <si>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</si>
  <si>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</si>
  <si>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</si>
  <si>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</si>
  <si>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</si>
  <si>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</si>
  <si>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</si>
  <si>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</si>
  <si>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</si>
  <si>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</si>
  <si>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</si>
  <si>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</si>
  <si>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</si>
  <si>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</si>
  <si>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</si>
  <si>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</si>
  <si>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</si>
  <si>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</si>
  <si>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</si>
  <si>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</si>
  <si>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</si>
  <si>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</si>
  <si>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</si>
  <si>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</si>
  <si>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</si>
  <si>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</si>
  <si>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</si>
  <si>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</si>
  <si>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</si>
  <si>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</si>
  <si>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</si>
  <si>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</si>
  <si>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</si>
  <si>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</si>
  <si>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</si>
  <si>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</si>
  <si>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</si>
  <si>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</si>
  <si>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</si>
  <si>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</si>
  <si>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</si>
  <si>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</si>
  <si>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</si>
  <si>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</si>
  <si>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</si>
  <si>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</si>
  <si>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</si>
  <si>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</si>
  <si>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</si>
  <si>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</si>
  <si>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</si>
  <si>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</si>
  <si>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</si>
  <si>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</si>
  <si>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</si>
  <si>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</si>
  <si>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</si>
  <si>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</si>
  <si>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</si>
  <si>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</si>
  <si>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</si>
  <si>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</si>
  <si>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</si>
  <si>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</si>
  <si>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</si>
  <si>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</si>
  <si>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</si>
  <si>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</si>
  <si>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</si>
  <si>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</si>
  <si>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</si>
  <si>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</si>
  <si>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</si>
  <si>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</si>
  <si>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</si>
  <si>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</si>
  <si>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</si>
  <si>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</si>
  <si>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</si>
  <si>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</si>
  <si>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</si>
  <si>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</si>
  <si>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</si>
  <si>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</si>
  <si>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</si>
  <si>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</si>
  <si>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</si>
  <si>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</si>
  <si>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</si>
  <si>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</si>
  <si>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</si>
  <si>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</si>
  <si>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</si>
  <si>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</si>
  <si>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</si>
  <si>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</si>
  <si>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</si>
  <si>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</si>
  <si>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</si>
  <si>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</si>
  <si>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</si>
  <si>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</si>
  <si>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</si>
  <si>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</si>
  <si>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</si>
  <si>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</si>
  <si>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</si>
  <si>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</si>
  <si>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</si>
  <si>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</si>
  <si>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</si>
  <si>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</si>
  <si>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</si>
  <si>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</si>
  <si>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</si>
  <si>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</si>
  <si>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</si>
  <si>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</si>
  <si>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</si>
  <si>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</si>
  <si>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</si>
  <si>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</si>
  <si>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</si>
  <si>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</si>
  <si>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</si>
  <si>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</si>
  <si>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</si>
  <si>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</si>
  <si>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</si>
  <si>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</si>
  <si>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</si>
  <si>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</si>
  <si>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</si>
  <si>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</si>
  <si>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</si>
  <si>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</si>
  <si>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</si>
  <si>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</si>
  <si>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</si>
  <si>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</si>
  <si>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</si>
  <si>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</si>
  <si>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</si>
  <si>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</si>
  <si>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</si>
  <si>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</si>
  <si>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</si>
  <si>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</si>
  <si>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</si>
  <si>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</si>
  <si>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</si>
  <si>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</si>
  <si>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</si>
  <si>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</si>
  <si>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</si>
  <si>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</si>
  <si>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</si>
  <si>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</si>
  <si>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</si>
  <si>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</si>
  <si>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</si>
  <si>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</si>
  <si>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</si>
  <si>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</si>
  <si>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</si>
  <si>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</si>
  <si>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</si>
  <si>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</si>
  <si>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</si>
  <si>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</si>
  <si>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</si>
  <si>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</si>
  <si>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</si>
  <si>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</si>
  <si>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</si>
  <si>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</si>
  <si>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</si>
  <si>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</si>
  <si>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</si>
  <si>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</si>
  <si>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</si>
  <si>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</si>
  <si>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</si>
  <si>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</si>
  <si>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</si>
  <si>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</si>
  <si>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</si>
  <si>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</si>
  <si>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</si>
  <si>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</si>
  <si>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</si>
  <si>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</si>
  <si>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</si>
  <si>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</si>
  <si>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</si>
  <si>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</si>
  <si>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</si>
  <si>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</si>
  <si>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</si>
  <si>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</si>
  <si>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</si>
  <si>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</si>
  <si>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</si>
  <si>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</si>
  <si>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</si>
  <si>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</si>
  <si>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</si>
  <si>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</si>
  <si>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</si>
  <si>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</si>
  <si>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</si>
  <si>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</si>
  <si>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</si>
  <si>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</si>
  <si>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</si>
  <si>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</si>
  <si>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</si>
  <si>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</si>
  <si>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</si>
  <si>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</si>
  <si>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</si>
  <si>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</si>
  <si>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</si>
  <si>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</si>
  <si>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</si>
  <si>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</si>
  <si>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</si>
  <si>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</si>
  <si>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</si>
  <si>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</si>
  <si>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</si>
  <si>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</si>
  <si>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</si>
  <si>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</si>
  <si>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</si>
  <si>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</si>
  <si>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</si>
  <si>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</si>
  <si>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</si>
  <si>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</si>
  <si>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</si>
  <si>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</si>
  <si>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</si>
  <si>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</si>
  <si>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</si>
  <si>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</si>
  <si>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</si>
  <si>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</si>
  <si>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</si>
  <si>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</si>
  <si>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</si>
  <si>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</si>
  <si>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</si>
  <si>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</si>
  <si>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</si>
  <si>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</si>
  <si>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</si>
  <si>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</si>
  <si>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</si>
  <si>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</si>
  <si>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</si>
  <si>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</si>
  <si>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</si>
  <si>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</si>
  <si>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</si>
  <si>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</si>
  <si>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</si>
  <si>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</si>
  <si>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</si>
  <si>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</si>
  <si>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</si>
  <si>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</si>
  <si>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</si>
  <si>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</si>
  <si>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</si>
  <si>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</si>
  <si>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</si>
  <si>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</si>
  <si>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</si>
  <si>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</si>
  <si>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</si>
  <si>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</si>
  <si>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</si>
  <si>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</si>
  <si>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</si>
  <si>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</si>
  <si>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</si>
  <si>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</si>
  <si>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</si>
  <si>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</si>
  <si>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</si>
  <si>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</si>
  <si>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</si>
  <si>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</si>
  <si>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</si>
  <si>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</si>
  <si>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</si>
  <si>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</si>
  <si>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</si>
  <si>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</si>
  <si>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</si>
  <si>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</si>
  <si>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</si>
  <si>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</si>
  <si>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</si>
  <si>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</si>
  <si>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</si>
  <si>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</si>
  <si>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</si>
  <si>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</si>
  <si>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</si>
  <si>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</si>
  <si>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</si>
  <si>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</si>
  <si>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</si>
  <si>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</si>
  <si>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</si>
  <si>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</si>
  <si>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</si>
  <si>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</si>
  <si>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</si>
  <si>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</si>
  <si>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</si>
  <si>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</si>
  <si>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</si>
  <si>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</si>
  <si>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</si>
  <si>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</si>
  <si>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</si>
  <si>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</si>
  <si>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</si>
  <si>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</si>
  <si>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</si>
  <si>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</si>
  <si>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</si>
  <si>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</si>
  <si>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</si>
  <si>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</si>
  <si>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</si>
  <si>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</si>
  <si>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</si>
  <si>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</si>
  <si>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</si>
  <si>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</si>
  <si>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</si>
  <si>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</si>
  <si>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</si>
  <si>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</si>
  <si>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</si>
  <si>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</si>
  <si>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</si>
  <si>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</si>
  <si>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</si>
  <si>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</si>
  <si>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</si>
  <si>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</si>
  <si>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</si>
  <si>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</si>
  <si>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</si>
  <si>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</si>
  <si>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</si>
  <si>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</si>
  <si>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</si>
  <si>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</si>
  <si>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</si>
  <si>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</si>
  <si>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</si>
  <si>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</si>
  <si>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</si>
  <si>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</si>
  <si>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</si>
  <si>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</si>
  <si>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</si>
  <si>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</si>
  <si>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</si>
  <si>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</si>
  <si>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</si>
  <si>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</si>
  <si>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</si>
  <si>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</si>
  <si>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</si>
  <si>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</si>
  <si>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</si>
  <si>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</si>
  <si>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</si>
  <si>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</si>
  <si>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</si>
  <si>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</si>
  <si>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</si>
  <si>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</si>
  <si>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</si>
  <si>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</si>
  <si>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</si>
  <si>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</si>
  <si>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</si>
  <si>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</si>
  <si>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</si>
  <si>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</si>
  <si>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</si>
  <si>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</si>
  <si>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</si>
  <si>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</si>
  <si>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</si>
  <si>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</si>
  <si>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</si>
  <si>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</si>
  <si>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</si>
  <si>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</si>
  <si>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</si>
  <si>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</si>
  <si>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</si>
  <si>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</si>
  <si>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</si>
  <si>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</si>
  <si>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</si>
  <si>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</si>
  <si>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</si>
  <si>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</si>
  <si>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</si>
  <si>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</si>
  <si>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</si>
  <si>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</si>
  <si>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</si>
  <si>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</si>
  <si>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</si>
  <si>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</si>
  <si>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</si>
  <si>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</si>
  <si>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</si>
  <si>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</si>
  <si>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</si>
  <si>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</si>
  <si>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</si>
  <si>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</si>
  <si>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</si>
  <si>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</si>
  <si>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</si>
  <si>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</si>
  <si>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</si>
  <si>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</si>
  <si>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</si>
  <si>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</si>
  <si>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</si>
  <si>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</si>
  <si>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</si>
  <si>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</si>
  <si>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</si>
  <si>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</si>
  <si>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</si>
  <si>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</si>
  <si>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</si>
  <si>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</si>
  <si>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</si>
  <si>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</si>
  <si>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</si>
  <si>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</si>
  <si>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</si>
  <si>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</si>
  <si>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</si>
  <si>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</si>
  <si>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</si>
  <si>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</si>
  <si>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</si>
  <si>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</si>
  <si>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</si>
  <si>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</si>
  <si>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</si>
  <si>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</si>
  <si>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</si>
  <si>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</si>
  <si>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</si>
  <si>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</si>
  <si>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</si>
  <si>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</si>
  <si>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</si>
  <si>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</si>
  <si>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</si>
  <si>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</si>
  <si>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</si>
  <si>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</si>
  <si>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</si>
  <si>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</si>
  <si>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</si>
  <si>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</si>
  <si>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</si>
  <si>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</si>
  <si>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</si>
  <si>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</si>
  <si>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</si>
  <si>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</si>
  <si>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</si>
  <si>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</si>
  <si>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</si>
  <si>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</si>
  <si>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</si>
  <si>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</si>
  <si>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</si>
  <si>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</si>
  <si>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</si>
  <si>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</si>
  <si>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</si>
  <si>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</si>
  <si>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</si>
  <si>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</si>
  <si>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</si>
  <si>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</si>
  <si>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</si>
  <si>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</si>
  <si>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</si>
  <si>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</si>
  <si>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</si>
  <si>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</si>
  <si>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</si>
  <si>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</si>
  <si>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</si>
  <si>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</si>
  <si>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</si>
  <si>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</si>
  <si>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</si>
  <si>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</si>
  <si>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</si>
  <si>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</si>
  <si>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</si>
  <si>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</si>
  <si>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</si>
  <si>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</si>
  <si>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</si>
  <si>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</si>
  <si>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</si>
  <si>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</si>
  <si>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</si>
  <si>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</si>
  <si>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</si>
  <si>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</si>
  <si>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</si>
  <si>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</si>
  <si>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</si>
  <si>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</si>
  <si>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</si>
  <si>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</si>
  <si>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</si>
  <si>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</si>
  <si>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</si>
  <si>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</si>
  <si>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</si>
  <si>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</si>
  <si>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</si>
  <si>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</si>
  <si>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</si>
  <si>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</si>
  <si>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</si>
  <si>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</si>
  <si>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</si>
  <si>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</si>
  <si>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</si>
  <si>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</si>
  <si>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</si>
  <si>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</si>
  <si>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</si>
  <si>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</si>
  <si>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</si>
  <si>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</si>
  <si>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</si>
  <si>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</si>
  <si>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</si>
  <si>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</si>
  <si>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</si>
  <si>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</si>
  <si>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</si>
  <si>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</si>
  <si>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</si>
  <si>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</si>
  <si>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</si>
  <si>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</si>
  <si>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</si>
  <si>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</si>
  <si>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</si>
  <si>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</si>
  <si>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</si>
  <si>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</si>
  <si>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</si>
  <si>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</si>
  <si>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</si>
  <si>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</si>
  <si>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</si>
  <si>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</si>
  <si>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</si>
  <si>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</si>
  <si>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</si>
  <si>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</si>
  <si>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</si>
  <si>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</si>
  <si>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</si>
  <si>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</si>
  <si>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</si>
  <si>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</si>
  <si>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</si>
  <si>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</si>
  <si>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</si>
  <si>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</si>
  <si>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</si>
  <si>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</si>
  <si>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</si>
  <si>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</si>
  <si>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</si>
  <si>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</si>
  <si>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</si>
  <si>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</si>
  <si>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</si>
  <si>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</si>
  <si>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</si>
  <si>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</si>
  <si>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</si>
  <si>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</si>
  <si>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</si>
  <si>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</si>
  <si>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</si>
  <si>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</si>
  <si>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</si>
  <si>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</si>
  <si>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</si>
  <si>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</si>
  <si>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</si>
  <si>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</si>
  <si>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</si>
  <si>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</si>
  <si>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</si>
  <si>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</si>
  <si>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</si>
  <si>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</si>
  <si>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</si>
  <si>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</si>
  <si>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</si>
  <si>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</si>
  <si>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</si>
  <si>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</si>
  <si>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</si>
  <si>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</si>
  <si>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</si>
  <si>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</si>
  <si>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</si>
  <si>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</si>
  <si>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</si>
  <si>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</si>
  <si>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</si>
  <si>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</si>
  <si>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</si>
  <si>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</si>
  <si>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</si>
  <si>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</si>
  <si>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</si>
  <si>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</si>
  <si>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</si>
  <si>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</si>
  <si>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</si>
  <si>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</si>
  <si>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</si>
  <si>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</si>
  <si>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</si>
  <si>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</si>
  <si>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</si>
  <si>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</si>
  <si>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</si>
  <si>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</si>
  <si>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</si>
  <si>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</si>
  <si>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</si>
  <si>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</si>
  <si>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</si>
  <si>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</si>
  <si>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</si>
  <si>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</si>
  <si>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</si>
  <si>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</si>
  <si>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</si>
  <si>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</si>
  <si>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</si>
  <si>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</si>
  <si>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</si>
  <si>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</si>
  <si>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</si>
  <si>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</si>
  <si>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</si>
  <si>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</si>
  <si>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</si>
  <si>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</si>
  <si>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</si>
  <si>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</si>
  <si>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</si>
  <si>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</si>
  <si>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</si>
  <si>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</si>
  <si>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</si>
  <si>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</si>
  <si>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</si>
  <si>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</si>
  <si>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</si>
  <si>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</si>
  <si>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</si>
  <si>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</si>
  <si>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</si>
  <si>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</si>
  <si>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</si>
  <si>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</si>
  <si>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</si>
  <si>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</si>
  <si>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</si>
  <si>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</si>
  <si>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</si>
  <si>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</si>
  <si>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</si>
  <si>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</si>
  <si>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</si>
  <si>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</si>
  <si>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</si>
  <si>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</si>
  <si>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</si>
  <si>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</si>
  <si>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</si>
  <si>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</si>
  <si>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</si>
  <si>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</si>
  <si>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</si>
  <si>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</si>
  <si>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</si>
  <si>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</si>
  <si>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</si>
  <si>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</si>
  <si>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</si>
  <si>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</si>
  <si>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</si>
  <si>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</si>
  <si>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</si>
  <si>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</si>
  <si>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</si>
  <si>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</si>
  <si>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</si>
  <si>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</si>
  <si>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</si>
  <si>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</si>
  <si>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</si>
  <si>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</si>
  <si>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</si>
  <si>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</si>
  <si>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</si>
  <si>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</si>
  <si>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</si>
  <si>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</si>
  <si>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</si>
  <si>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</si>
  <si>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</si>
  <si>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</si>
  <si>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</si>
  <si>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</si>
  <si>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</si>
  <si>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</si>
  <si>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</si>
  <si>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</si>
  <si>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</si>
  <si>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</si>
  <si>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</si>
  <si>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</si>
  <si>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</si>
  <si>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</si>
  <si>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</si>
  <si>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</si>
  <si>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</si>
  <si>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</si>
  <si>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</si>
  <si>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</si>
  <si>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</si>
  <si>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</si>
  <si>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</si>
  <si>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</si>
  <si>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</si>
  <si>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</si>
  <si>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</si>
  <si>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</si>
  <si>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</si>
  <si>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</si>
  <si>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</si>
  <si>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</si>
  <si>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</si>
  <si>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</si>
  <si>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</si>
  <si>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</si>
  <si>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</si>
  <si>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</si>
  <si>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</si>
  <si>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</si>
  <si>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</si>
  <si>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</si>
  <si>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</si>
  <si>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</si>
  <si>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</si>
  <si>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</si>
  <si>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</si>
  <si>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</si>
  <si>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</si>
  <si>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</si>
  <si>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</si>
  <si>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</si>
  <si>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</si>
  <si>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</si>
  <si>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</si>
  <si>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</si>
  <si>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</si>
  <si>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</si>
  <si>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</si>
  <si>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</si>
  <si>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</si>
  <si>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</si>
  <si>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</si>
  <si>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</si>
  <si>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</si>
  <si>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</si>
  <si>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</si>
  <si>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</si>
  <si>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</si>
  <si>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</si>
  <si>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</si>
  <si>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</si>
  <si>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</si>
  <si>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</si>
  <si>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</si>
  <si>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</si>
  <si>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</si>
  <si>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</si>
  <si>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</si>
  <si>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</si>
  <si>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</si>
  <si>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</si>
  <si>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</si>
  <si>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</si>
  <si>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</si>
  <si>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</si>
  <si>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</si>
  <si>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</si>
  <si>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</si>
  <si>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</si>
  <si>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</si>
  <si>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</si>
  <si>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</si>
  <si>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</si>
  <si>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</si>
  <si>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</si>
  <si>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</si>
  <si>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</si>
  <si>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</si>
  <si>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</si>
  <si>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</si>
  <si>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</si>
  <si>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</si>
  <si>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</si>
  <si>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</si>
  <si>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</si>
  <si>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</si>
  <si>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</si>
  <si>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</si>
  <si>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</si>
  <si>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</si>
  <si>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</si>
  <si>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</si>
  <si>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</si>
  <si>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</si>
  <si>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</si>
  <si>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</si>
  <si>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</si>
  <si>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</si>
  <si>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</si>
  <si>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</si>
  <si>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</si>
  <si>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</si>
  <si>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</si>
  <si>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</si>
  <si>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</si>
  <si>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</si>
  <si>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</si>
  <si>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</si>
  <si>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</si>
  <si>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</si>
  <si>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</si>
  <si>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</si>
  <si>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</si>
  <si>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</si>
  <si>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</si>
  <si>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</si>
  <si>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</si>
  <si>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</si>
  <si>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</si>
  <si>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</si>
  <si>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</si>
  <si>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</si>
  <si>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</si>
  <si>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</si>
  <si>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</si>
  <si>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</si>
  <si>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</si>
  <si>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</si>
  <si>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</si>
  <si>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</si>
  <si>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</si>
  <si>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</si>
  <si>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</si>
  <si>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</si>
  <si>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</si>
  <si>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</si>
  <si>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</si>
  <si>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</si>
  <si>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</si>
  <si>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</si>
  <si>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</si>
  <si>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</si>
  <si>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</si>
  <si>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</si>
  <si>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</si>
  <si>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</si>
  <si>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</si>
  <si>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</si>
  <si>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</si>
  <si>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</si>
  <si>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</si>
  <si>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</si>
  <si>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</si>
  <si>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</si>
  <si>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</si>
  <si>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</si>
  <si>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</si>
  <si>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</si>
  <si>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</si>
  <si>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</si>
  <si>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</si>
  <si>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</si>
  <si>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</si>
  <si>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</si>
  <si>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</si>
  <si>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</si>
  <si>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</si>
  <si>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</si>
  <si>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</si>
  <si>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</si>
  <si>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</si>
  <si>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</si>
  <si>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</si>
  <si>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</si>
  <si>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</si>
  <si>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</si>
  <si>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</si>
  <si>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</si>
  <si>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</si>
  <si>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</si>
  <si>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</si>
  <si>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</si>
  <si>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</si>
  <si>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</si>
  <si>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</si>
  <si>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</si>
  <si>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</si>
  <si>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</si>
  <si>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</si>
  <si>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</si>
  <si>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</si>
  <si>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</si>
  <si>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</si>
  <si>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</si>
  <si>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</si>
  <si>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</si>
  <si>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</si>
  <si>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</si>
  <si>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</si>
  <si>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</si>
  <si>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</si>
  <si>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</si>
  <si>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</si>
  <si>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</si>
  <si>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</si>
  <si>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</si>
  <si>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</si>
  <si>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</si>
  <si>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</si>
  <si>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</si>
  <si>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</si>
  <si>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</si>
  <si>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</si>
  <si>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</si>
  <si>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</si>
  <si>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</si>
  <si>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</si>
  <si>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</si>
  <si>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</si>
  <si>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</si>
  <si>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</si>
  <si>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</si>
  <si>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</si>
  <si>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</si>
  <si>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</si>
  <si>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</si>
  <si>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</si>
  <si>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</si>
  <si>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</si>
  <si>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</si>
  <si>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</si>
  <si>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</si>
  <si>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</si>
  <si>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</si>
  <si>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</si>
  <si>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</si>
  <si>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</si>
  <si>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</si>
  <si>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</si>
  <si>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</si>
  <si>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</si>
  <si>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</si>
  <si>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</si>
  <si>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</si>
  <si>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</si>
  <si>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</si>
  <si>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</si>
  <si>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</si>
  <si>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</si>
  <si>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</si>
  <si>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</si>
  <si>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</si>
  <si>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</si>
  <si>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</si>
  <si>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</si>
  <si>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</si>
  <si>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</si>
  <si>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</si>
  <si>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</si>
  <si>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</si>
  <si>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</si>
  <si>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</si>
  <si>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</si>
  <si>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</si>
  <si>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</si>
  <si>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</si>
  <si>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</si>
  <si>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</si>
  <si>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</si>
  <si>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</si>
  <si>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</si>
  <si>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</si>
  <si>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</si>
  <si>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</si>
  <si>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</si>
  <si>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</si>
  <si>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</si>
  <si>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</si>
  <si>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</si>
  <si>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</si>
  <si>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</si>
  <si>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</si>
  <si>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</si>
  <si>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</si>
  <si>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</si>
  <si>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</si>
  <si>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</si>
  <si>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</si>
  <si>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</si>
  <si>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</si>
  <si>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</si>
  <si>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</si>
  <si>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</si>
  <si>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</si>
  <si>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</si>
  <si>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</si>
  <si>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</si>
  <si>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</si>
  <si>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</si>
  <si>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</si>
  <si>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</si>
  <si>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</si>
  <si>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</si>
  <si>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</si>
  <si>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</si>
  <si>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</si>
  <si>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</si>
  <si>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</si>
  <si>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</si>
  <si>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</si>
  <si>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</si>
  <si>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</si>
  <si>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</si>
  <si>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</si>
  <si>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</si>
  <si>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</si>
  <si>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</si>
  <si>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</si>
  <si>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</si>
  <si>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</si>
  <si>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</si>
  <si>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</si>
  <si>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</si>
  <si>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</si>
  <si>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</si>
  <si>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</si>
  <si>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</si>
  <si>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</si>
  <si>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</si>
  <si>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</si>
  <si>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</si>
  <si>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</si>
  <si>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</si>
  <si>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</si>
  <si>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</si>
  <si>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</si>
  <si>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</si>
  <si>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</si>
  <si>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</si>
  <si>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</si>
  <si>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</si>
  <si>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</si>
  <si>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</si>
  <si>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</si>
  <si>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</si>
  <si>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</si>
  <si>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</si>
  <si>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</si>
  <si>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</si>
  <si>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</si>
  <si>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</si>
  <si>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</si>
  <si>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</si>
  <si>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</si>
  <si>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</si>
  <si>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</si>
  <si>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</si>
  <si>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</si>
  <si>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</si>
  <si>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</si>
  <si>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</si>
  <si>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</si>
  <si>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</si>
  <si>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</si>
  <si>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</si>
  <si>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</si>
  <si>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</si>
  <si>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</si>
  <si>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</si>
  <si>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</si>
  <si>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</si>
  <si>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</si>
  <si>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</si>
  <si>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</si>
  <si>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</si>
  <si>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</si>
  <si>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</si>
  <si>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</si>
  <si>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</si>
  <si>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</si>
  <si>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</si>
  <si>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</si>
  <si>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</si>
  <si>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</si>
  <si>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</si>
  <si>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</si>
  <si>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</si>
  <si>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</si>
  <si>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</si>
  <si>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</si>
  <si>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</si>
  <si>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</si>
  <si>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</si>
  <si>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</si>
  <si>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</si>
  <si>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</si>
  <si>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</si>
  <si>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</si>
  <si>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</si>
  <si>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</si>
  <si>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</si>
  <si>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</si>
  <si>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</si>
  <si>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</si>
  <si>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</si>
  <si>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</si>
  <si>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</si>
  <si>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</si>
  <si>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</si>
  <si>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</si>
  <si>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</si>
  <si>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</si>
  <si>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</si>
  <si>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</si>
  <si>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</si>
  <si>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</si>
  <si>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</si>
  <si>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</si>
  <si>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</si>
  <si>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</si>
  <si>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</si>
  <si>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</si>
  <si>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</si>
  <si>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</si>
  <si>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</si>
  <si>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</si>
  <si>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</si>
  <si>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</si>
  <si>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</si>
  <si>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</si>
  <si>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</si>
  <si>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</si>
  <si>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</si>
  <si>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</si>
  <si>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</si>
  <si>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</si>
  <si>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</si>
  <si>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</si>
  <si>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</si>
  <si>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</si>
  <si>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</si>
  <si>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</si>
  <si>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</si>
  <si>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</si>
  <si>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</si>
  <si>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</si>
  <si>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</si>
  <si>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</si>
  <si>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</si>
  <si>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</si>
  <si>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</si>
  <si>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</si>
  <si>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</si>
  <si>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</si>
  <si>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</si>
  <si>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</si>
  <si>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</si>
  <si>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</si>
  <si>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</si>
  <si>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</si>
  <si>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</si>
  <si>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</si>
  <si>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</si>
  <si>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</si>
  <si>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</si>
  <si>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</si>
  <si>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</si>
  <si>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</si>
  <si>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</si>
  <si>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</si>
  <si>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</si>
  <si>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</si>
  <si>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</si>
  <si>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</si>
  <si>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</si>
  <si>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</si>
  <si>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</si>
  <si>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</si>
  <si>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</si>
  <si>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</si>
  <si>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</si>
  <si>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</si>
  <si>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</si>
  <si>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</si>
  <si>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</si>
  <si>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</si>
  <si>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</si>
  <si>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</si>
  <si>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</si>
  <si>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</si>
  <si>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</si>
  <si>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</si>
  <si>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</si>
  <si>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</si>
  <si>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</si>
  <si>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</si>
  <si>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</si>
  <si>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</si>
  <si>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</si>
  <si>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</si>
  <si>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</si>
  <si>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</si>
  <si>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</si>
  <si>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</si>
  <si>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</si>
  <si>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</si>
  <si>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</si>
  <si>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</si>
  <si>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</si>
  <si>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</si>
  <si>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</si>
  <si>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</si>
  <si>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</si>
  <si>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</si>
  <si>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</si>
  <si>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</si>
  <si>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</si>
  <si>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</si>
  <si>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</si>
  <si>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</si>
  <si>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</si>
  <si>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</si>
  <si>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</si>
  <si>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</si>
  <si>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</si>
  <si>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</si>
  <si>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</si>
  <si>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</si>
  <si>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</si>
  <si>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</si>
  <si>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</si>
  <si>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</si>
  <si>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</si>
  <si>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</si>
  <si>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</si>
  <si>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</si>
  <si>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</si>
  <si>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</si>
  <si>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</si>
  <si>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</si>
  <si>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</si>
  <si>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</si>
  <si>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</si>
  <si>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</si>
  <si>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</si>
  <si>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</si>
  <si>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</si>
  <si>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</si>
  <si>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</si>
  <si>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</si>
  <si>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</si>
  <si>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</si>
  <si>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</si>
  <si>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</si>
  <si>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</si>
  <si>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</si>
  <si>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</si>
  <si>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</si>
  <si>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</si>
  <si>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</si>
  <si>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</si>
  <si>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</si>
  <si>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</si>
  <si>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</si>
  <si>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</si>
  <si>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</si>
  <si>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</si>
  <si>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</si>
  <si>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</si>
  <si>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</si>
  <si>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</si>
  <si>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</si>
  <si>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</si>
  <si>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</si>
  <si>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</si>
  <si>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</si>
  <si>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</si>
  <si>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</si>
  <si>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</si>
  <si>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</si>
  <si>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</si>
  <si>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</si>
  <si>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</si>
  <si>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</si>
  <si>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</si>
  <si>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</si>
  <si>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</si>
  <si>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</si>
  <si>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</si>
  <si>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</si>
  <si>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</si>
  <si>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</si>
  <si>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</si>
  <si>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</si>
  <si>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</si>
  <si>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</si>
  <si>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</si>
  <si>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</si>
  <si>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</si>
  <si>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</si>
  <si>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</si>
  <si>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</si>
  <si>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</si>
  <si>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</si>
  <si>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</si>
  <si>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</si>
  <si>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</si>
  <si>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</si>
  <si>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</si>
  <si>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</si>
  <si>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</si>
  <si>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</si>
  <si>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</si>
  <si>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</si>
  <si>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</si>
  <si>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</si>
  <si>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</si>
  <si>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</si>
  <si>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</si>
  <si>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</si>
  <si>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</si>
  <si>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</si>
  <si>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</si>
  <si>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</si>
  <si>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</si>
  <si>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</si>
  <si>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</si>
  <si>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</si>
  <si>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</si>
  <si>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</si>
  <si>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</si>
  <si>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</si>
  <si>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</si>
  <si>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</si>
  <si>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</si>
  <si>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</si>
  <si>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</si>
  <si>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</si>
  <si>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</si>
  <si>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</si>
  <si>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</si>
  <si>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</si>
  <si>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</si>
  <si>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</si>
  <si>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</si>
  <si>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</si>
  <si>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</si>
  <si>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</si>
  <si>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</si>
  <si>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</si>
  <si>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</si>
  <si>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</si>
  <si>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</si>
  <si>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</si>
  <si>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</si>
  <si>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</si>
  <si>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</si>
  <si>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</si>
  <si>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</si>
  <si>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</si>
  <si>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</si>
  <si>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</si>
  <si>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</si>
  <si>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</si>
  <si>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</si>
  <si>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</si>
  <si>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</si>
  <si>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</si>
  <si>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</si>
  <si>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</si>
  <si>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</si>
  <si>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</si>
  <si>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</si>
  <si>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</si>
  <si>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</si>
  <si>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</si>
  <si>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</si>
  <si>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</si>
  <si>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</si>
  <si>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</si>
  <si>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</si>
  <si>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</si>
  <si>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</si>
  <si>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</si>
  <si>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</si>
  <si>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</si>
  <si>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</si>
  <si>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</si>
  <si>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</si>
  <si>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</si>
  <si>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</si>
  <si>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</si>
  <si>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</si>
  <si>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</si>
  <si>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</si>
  <si>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</si>
  <si>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</si>
  <si>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</si>
  <si>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</si>
  <si>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</si>
  <si>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</si>
  <si>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</si>
  <si>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</si>
  <si>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</si>
  <si>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</si>
  <si>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</si>
  <si>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</si>
  <si>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</si>
  <si>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</si>
  <si>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</si>
  <si>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</si>
  <si>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</si>
  <si>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</si>
  <si>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</si>
  <si>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</si>
  <si>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</si>
  <si>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</si>
  <si>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</si>
  <si>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</si>
  <si>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</si>
  <si>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</si>
  <si>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</si>
  <si>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</si>
  <si>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</si>
  <si>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</si>
  <si>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</si>
  <si>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</si>
  <si>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</si>
  <si>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</si>
  <si>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</si>
  <si>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</si>
  <si>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</si>
  <si>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</si>
  <si>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</si>
  <si>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</si>
  <si>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</si>
  <si>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</si>
  <si>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</si>
  <si>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</si>
  <si>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</si>
  <si>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</si>
  <si>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</si>
  <si>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</si>
  <si>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</si>
  <si>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</si>
  <si>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</si>
  <si>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</si>
  <si>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</si>
  <si>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</si>
  <si>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</si>
  <si>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</si>
  <si>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</si>
  <si>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</si>
  <si>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</si>
  <si>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</si>
  <si>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</si>
  <si>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</si>
  <si>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</si>
  <si>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</si>
  <si>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</si>
  <si>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</si>
  <si>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</si>
  <si>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</si>
  <si>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</si>
  <si>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</si>
  <si>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</si>
  <si>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</si>
  <si>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</si>
  <si>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</si>
  <si>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</si>
  <si>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</si>
  <si>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</si>
  <si>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</si>
  <si>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</si>
  <si>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</si>
  <si>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</si>
  <si>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</si>
  <si>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</si>
  <si>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</si>
  <si>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</si>
  <si>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</si>
  <si>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</si>
  <si>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</si>
  <si>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</si>
  <si>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</si>
  <si>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</si>
  <si>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</si>
  <si>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</si>
  <si>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</si>
  <si>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</si>
  <si>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</si>
  <si>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</si>
  <si>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</si>
  <si>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</si>
  <si>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</si>
  <si>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</si>
  <si>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</si>
  <si>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</si>
  <si>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</si>
  <si>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</si>
  <si>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</si>
  <si>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</si>
  <si>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</si>
  <si>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</si>
  <si>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</si>
  <si>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</si>
  <si>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</si>
  <si>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</si>
  <si>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</si>
  <si>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</si>
  <si>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</si>
  <si>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</si>
  <si>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</si>
  <si>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</si>
  <si>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</si>
  <si>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</si>
  <si>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</si>
  <si>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</si>
  <si>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</si>
  <si>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</si>
  <si>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</si>
  <si>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</si>
  <si>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</si>
  <si>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</si>
  <si>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</si>
  <si>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</si>
  <si>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</si>
  <si>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</si>
  <si>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</si>
  <si>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</si>
  <si>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</si>
  <si>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</si>
  <si>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</si>
  <si>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</si>
  <si>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</si>
  <si>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</si>
  <si>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</si>
  <si>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</si>
  <si>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</si>
  <si>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</si>
  <si>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</si>
  <si>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</si>
  <si>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</si>
  <si>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</si>
  <si>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</si>
  <si>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</si>
  <si>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</si>
  <si>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</si>
  <si>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</si>
  <si>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</si>
  <si>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</si>
  <si>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</si>
  <si>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</si>
  <si>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</si>
  <si>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</si>
  <si>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</si>
  <si>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</si>
  <si>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</si>
  <si>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</si>
  <si>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</si>
  <si>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</si>
  <si>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</si>
  <si>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</si>
  <si>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</si>
  <si>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</si>
  <si>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</si>
  <si>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</si>
  <si>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</si>
  <si>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</si>
  <si>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</si>
  <si>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</si>
  <si>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</si>
  <si>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</si>
  <si>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</si>
  <si>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</si>
  <si>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</si>
  <si>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</si>
  <si>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</si>
  <si>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</si>
  <si>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</si>
  <si>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</si>
  <si>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</si>
  <si>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</si>
  <si>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</si>
  <si>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</si>
  <si>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</si>
  <si>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</si>
  <si>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</si>
  <si>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</si>
  <si>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</si>
  <si>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</si>
  <si>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</si>
  <si>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</si>
  <si>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</si>
  <si>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</si>
  <si>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</si>
  <si>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</si>
  <si>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</si>
  <si>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</si>
  <si>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</si>
  <si>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</si>
  <si>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</si>
  <si>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</si>
  <si>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</si>
  <si>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</si>
  <si>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</si>
  <si>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</si>
  <si>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</si>
  <si>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</si>
  <si>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</si>
  <si>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</si>
  <si>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</si>
  <si>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</si>
  <si>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</si>
  <si>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</si>
  <si>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</si>
  <si>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</si>
  <si>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</si>
  <si>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</si>
  <si>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</si>
  <si>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</si>
  <si>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</si>
  <si>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</si>
  <si>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</si>
  <si>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</si>
  <si>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</si>
  <si>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</si>
  <si>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</si>
  <si>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</si>
  <si>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</si>
  <si>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</si>
  <si>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</si>
  <si>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</si>
  <si>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</si>
  <si>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</si>
  <si>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</si>
  <si>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</si>
  <si>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</si>
  <si>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</si>
  <si>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</si>
  <si>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</si>
  <si>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</si>
  <si>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</si>
  <si>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</si>
  <si>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</si>
  <si>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</si>
  <si>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</si>
  <si>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</si>
  <si>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</si>
  <si>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</si>
  <si>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</si>
  <si>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</si>
  <si>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</si>
  <si>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</si>
  <si>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</si>
  <si>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</si>
  <si>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</si>
  <si>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</si>
  <si>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</si>
  <si>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</si>
  <si>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</si>
  <si>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</si>
  <si>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</si>
  <si>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</si>
  <si>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</si>
  <si>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</si>
  <si>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</si>
  <si>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</si>
  <si>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</si>
  <si>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</si>
  <si>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</si>
  <si>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</si>
  <si>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</si>
  <si>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</si>
  <si>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</si>
  <si>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</si>
  <si>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</si>
  <si>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</si>
  <si>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</si>
  <si>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</si>
  <si>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</si>
  <si>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</si>
  <si>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</si>
  <si>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</si>
  <si>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</si>
  <si>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</si>
  <si>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</si>
  <si>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</si>
  <si>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</si>
  <si>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</si>
  <si>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</si>
  <si>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</si>
  <si>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</si>
  <si>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</si>
  <si>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</si>
  <si>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</si>
  <si>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</si>
  <si>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</si>
  <si>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</si>
  <si>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</si>
  <si>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</si>
  <si>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</si>
  <si>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</si>
  <si>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</si>
  <si>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</si>
  <si>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</si>
  <si>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</si>
  <si>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</si>
  <si>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</si>
  <si>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</si>
  <si>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</si>
  <si>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</si>
  <si>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</si>
  <si>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</si>
  <si>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</si>
  <si>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</si>
  <si>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</si>
  <si>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</si>
  <si>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</si>
  <si>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</si>
  <si>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</si>
  <si>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</si>
  <si>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</si>
  <si>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</si>
  <si>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</si>
  <si>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</si>
  <si>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</si>
  <si>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</si>
  <si>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</si>
  <si>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</si>
  <si>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</si>
  <si>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</si>
  <si>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</si>
  <si>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</si>
  <si>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</si>
  <si>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</si>
  <si>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</si>
  <si>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</si>
  <si>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</si>
  <si>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</si>
  <si>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</si>
  <si>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</si>
  <si>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</si>
  <si>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</si>
  <si>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</si>
  <si>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</si>
  <si>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</si>
  <si>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</si>
  <si>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</si>
  <si>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</si>
  <si>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</si>
  <si>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</si>
  <si>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</si>
  <si>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</si>
  <si>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</si>
  <si>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</si>
  <si>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</si>
  <si>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</si>
  <si>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</si>
  <si>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</si>
  <si>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</si>
  <si>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</si>
  <si>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</si>
  <si>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</si>
  <si>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</si>
  <si>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</si>
  <si>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</si>
  <si>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</si>
  <si>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</si>
  <si>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</si>
  <si>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</si>
  <si>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</si>
  <si>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</si>
  <si>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</si>
  <si>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</si>
  <si>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</si>
  <si>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</si>
  <si>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</si>
  <si>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</si>
  <si>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</si>
  <si>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</si>
  <si>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</si>
  <si>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</si>
  <si>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</si>
  <si>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</si>
  <si>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</si>
  <si>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</si>
  <si>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</si>
  <si>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</si>
  <si>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</si>
  <si>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</si>
  <si>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</si>
  <si>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</si>
  <si>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</si>
  <si>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</si>
  <si>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</si>
  <si>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</si>
  <si>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</si>
  <si>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</si>
  <si>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</si>
  <si>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</si>
  <si>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</si>
  <si>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</si>
  <si>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</si>
  <si>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</si>
  <si>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</si>
  <si>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</si>
  <si>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</si>
  <si>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</si>
  <si>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</si>
  <si>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</si>
  <si>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</si>
  <si>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</si>
  <si>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</si>
  <si>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</si>
  <si>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</si>
  <si>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</si>
  <si>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</si>
  <si>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</si>
  <si>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</si>
  <si>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</si>
  <si>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</si>
  <si>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</si>
  <si>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</si>
  <si>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</si>
  <si>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</si>
  <si>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</si>
  <si>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</si>
  <si>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</si>
  <si>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</si>
  <si>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</si>
  <si>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</si>
  <si>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</si>
  <si>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</si>
  <si>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</si>
  <si>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</si>
  <si>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</si>
  <si>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</si>
  <si>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</si>
  <si>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</si>
  <si>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</si>
  <si>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</si>
  <si>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</si>
  <si>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</si>
  <si>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</si>
  <si>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</si>
  <si>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</si>
  <si>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</si>
  <si>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</si>
  <si>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</si>
  <si>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</si>
  <si>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</si>
  <si>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</si>
  <si>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</si>
  <si>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</si>
  <si>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</si>
  <si>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</si>
  <si>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</si>
  <si>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</si>
  <si>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</si>
  <si>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</si>
  <si>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</si>
  <si>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</si>
  <si>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</si>
  <si>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</si>
  <si>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</si>
  <si>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</si>
  <si>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</si>
  <si>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</si>
  <si>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</si>
  <si>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</si>
  <si>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</si>
  <si>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</si>
  <si>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</si>
  <si>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</si>
  <si>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</si>
  <si>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</si>
  <si>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</si>
  <si>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</si>
  <si>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</si>
  <si>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</si>
  <si>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</si>
  <si>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</si>
  <si>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</si>
  <si>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</si>
  <si>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</si>
  <si>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</si>
  <si>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</si>
  <si>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</si>
  <si>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</si>
  <si>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</si>
  <si>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</si>
  <si>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</si>
  <si>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</si>
  <si>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</si>
  <si>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</si>
  <si>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</si>
  <si>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</si>
  <si>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</si>
  <si>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</si>
  <si>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</si>
  <si>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</si>
  <si>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</si>
  <si>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</si>
  <si>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</si>
  <si>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</si>
  <si>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</si>
  <si>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</si>
  <si>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</si>
  <si>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</si>
  <si>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</si>
  <si>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</si>
  <si>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</si>
  <si>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</si>
  <si>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</si>
  <si>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</si>
  <si>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</si>
  <si>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</si>
  <si>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</si>
  <si>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</si>
  <si>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</si>
  <si>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</si>
  <si>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</si>
  <si>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</si>
  <si>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</si>
  <si>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</si>
  <si>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</si>
  <si>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</si>
  <si>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</si>
  <si>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</si>
  <si>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</si>
  <si>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</si>
  <si>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</si>
  <si>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</si>
  <si>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</si>
  <si>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</si>
  <si>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</si>
  <si>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</si>
  <si>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</si>
  <si>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</si>
  <si>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</si>
  <si>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</si>
  <si>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</si>
  <si>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</si>
  <si>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</si>
  <si>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</si>
  <si>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</si>
  <si>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</si>
  <si>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</si>
  <si>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</si>
  <si>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</si>
  <si>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</si>
  <si>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</si>
  <si>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</si>
  <si>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</si>
  <si>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</si>
  <si>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</si>
  <si>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</si>
  <si>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</si>
  <si>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</si>
  <si>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</si>
  <si>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</si>
  <si>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</si>
  <si>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</si>
  <si>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</si>
  <si>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</si>
  <si>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</si>
  <si>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</si>
  <si>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</si>
  <si>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</si>
  <si>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</si>
  <si>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</si>
  <si>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</si>
  <si>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</si>
  <si>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</si>
  <si>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</si>
  <si>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</si>
  <si>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</si>
  <si>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</si>
  <si>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</si>
  <si>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</si>
  <si>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</si>
  <si>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</si>
  <si>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</si>
  <si>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</si>
  <si>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</si>
  <si>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</si>
  <si>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</si>
  <si>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</si>
  <si>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</si>
  <si>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</si>
  <si>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</si>
  <si>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</si>
  <si>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</si>
  <si>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</si>
  <si>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</si>
  <si>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</si>
  <si>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</si>
  <si>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</si>
  <si>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</si>
  <si>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</si>
  <si>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</si>
  <si>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</si>
  <si>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</si>
  <si>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</si>
  <si>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</si>
  <si>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</si>
  <si>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</si>
  <si>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</si>
  <si>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</si>
  <si>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</si>
  <si>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</si>
  <si>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</si>
  <si>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</si>
  <si>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</si>
  <si>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</si>
  <si>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</si>
  <si>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</si>
  <si>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</si>
  <si>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</si>
  <si>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</si>
  <si>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</si>
  <si>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</si>
  <si>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</si>
  <si>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</si>
  <si>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</si>
  <si>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</si>
  <si>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</si>
  <si>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</si>
  <si>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</si>
  <si>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</si>
  <si>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</si>
  <si>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</si>
  <si>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</si>
  <si>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</si>
  <si>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</si>
  <si>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</si>
  <si>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</si>
  <si>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</si>
  <si>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</si>
  <si>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</si>
  <si>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</si>
  <si>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</si>
  <si>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</si>
  <si>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</si>
  <si>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</si>
  <si>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</si>
  <si>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</si>
  <si>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</si>
  <si>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</si>
  <si>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</si>
  <si>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</si>
  <si>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</si>
  <si>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</si>
  <si>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</si>
  <si>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</si>
  <si>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</si>
  <si>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</si>
  <si>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</si>
  <si>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</si>
  <si>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</si>
  <si>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</si>
  <si>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</si>
  <si>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</si>
  <si>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</si>
  <si>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</si>
  <si>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</si>
  <si>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</si>
  <si>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</si>
  <si>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</si>
  <si>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</si>
  <si>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</si>
  <si>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</si>
  <si>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</si>
  <si>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</si>
  <si>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</si>
  <si>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</si>
  <si>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</si>
  <si>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</si>
  <si>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</si>
  <si>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</si>
  <si>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</si>
  <si>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</si>
  <si>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</si>
  <si>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</si>
  <si>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</si>
  <si>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</si>
  <si>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</si>
  <si>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</si>
  <si>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</si>
  <si>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</si>
  <si>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</si>
  <si>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</si>
  <si>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</si>
  <si>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</si>
  <si>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</si>
  <si>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</si>
  <si>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</si>
  <si>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</si>
  <si>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</si>
  <si>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</si>
  <si>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</si>
  <si>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</si>
  <si>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</si>
  <si>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</si>
  <si>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</si>
  <si>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</si>
  <si>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</si>
  <si>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</si>
  <si>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</si>
  <si>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</si>
  <si>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</si>
  <si>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</si>
  <si>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</si>
  <si>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</si>
  <si>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</si>
  <si>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</si>
  <si>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</si>
  <si>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</si>
  <si>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</si>
  <si>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</si>
  <si>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</si>
  <si>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</si>
  <si>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</si>
  <si>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</si>
  <si>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</si>
  <si>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</si>
  <si>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</si>
  <si>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</si>
  <si>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</si>
  <si>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</si>
  <si>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</si>
  <si>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</si>
  <si>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</si>
  <si>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</si>
  <si>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</si>
  <si>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</si>
  <si>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</si>
  <si>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</si>
  <si>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</si>
  <si>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</si>
  <si>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</si>
  <si>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</si>
  <si>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</si>
  <si>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</si>
  <si>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</si>
  <si>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</si>
  <si>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</si>
  <si>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</si>
  <si>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</si>
  <si>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</si>
  <si>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</si>
  <si>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</si>
  <si>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</si>
  <si>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</si>
  <si>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</si>
  <si>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</si>
  <si>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</si>
  <si>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</si>
  <si>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</si>
  <si>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</si>
  <si>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</si>
  <si>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</si>
  <si>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</si>
  <si>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</si>
  <si>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</si>
  <si>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</si>
  <si>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</si>
  <si>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</si>
  <si>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</si>
  <si>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</si>
  <si>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</si>
  <si>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</si>
  <si>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</si>
  <si>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</si>
  <si>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</si>
  <si>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</si>
  <si>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</si>
  <si>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</si>
  <si>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</si>
  <si>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</si>
  <si>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</si>
  <si>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</si>
  <si>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</si>
  <si>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</si>
  <si>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</si>
  <si>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</si>
  <si>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</si>
  <si>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</si>
  <si>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</si>
  <si>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</si>
  <si>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</si>
  <si>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</si>
  <si>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</si>
  <si>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</si>
  <si>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</si>
  <si>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</si>
  <si>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</si>
  <si>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</si>
  <si>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</si>
  <si>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</si>
  <si>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</si>
  <si>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</si>
  <si>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</si>
  <si>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</si>
  <si>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</si>
  <si>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</si>
  <si>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</si>
  <si>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</si>
  <si>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</si>
  <si>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</si>
  <si>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</si>
  <si>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</si>
  <si>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</si>
  <si>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</si>
  <si>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</si>
  <si>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</si>
  <si>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</si>
  <si>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</si>
  <si>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</si>
  <si>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</si>
  <si>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</si>
  <si>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</si>
  <si>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</si>
  <si>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</si>
  <si>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</si>
  <si>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</si>
  <si>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</si>
  <si>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</si>
  <si>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</si>
  <si>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</si>
  <si>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</si>
  <si>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</si>
  <si>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</si>
  <si>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</si>
  <si>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</si>
  <si>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</si>
  <si>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</si>
  <si>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</si>
  <si>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</si>
  <si>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</si>
  <si>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</si>
  <si>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</si>
  <si>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</si>
  <si>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</si>
  <si>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</si>
  <si>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</si>
  <si>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</si>
  <si>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</si>
  <si>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</si>
  <si>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</si>
  <si>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</si>
  <si>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</si>
  <si>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</si>
  <si>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</si>
  <si>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</si>
  <si>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</si>
  <si>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</si>
  <si>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</si>
  <si>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</si>
  <si>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</si>
  <si>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</si>
  <si>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</si>
  <si>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</si>
  <si>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</si>
  <si>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</si>
  <si>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</si>
  <si>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</si>
  <si>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</si>
  <si>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</si>
  <si>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</si>
  <si>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</si>
  <si>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</si>
  <si>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</si>
  <si>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</si>
  <si>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</si>
  <si>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</si>
  <si>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</si>
  <si>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</si>
  <si>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</si>
  <si>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</si>
  <si>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</si>
  <si>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</si>
  <si>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</si>
  <si>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</si>
  <si>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</si>
  <si>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</si>
  <si>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</si>
  <si>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</si>
  <si>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</si>
  <si>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</si>
  <si>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</si>
  <si>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</si>
  <si>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</si>
  <si>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</si>
  <si>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</si>
  <si>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</si>
  <si>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</si>
  <si>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</si>
  <si>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</si>
  <si>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</si>
  <si>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</si>
  <si>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</si>
  <si>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</si>
  <si>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</si>
  <si>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</si>
  <si>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</si>
  <si>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</si>
  <si>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</si>
  <si>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</si>
  <si>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</si>
  <si>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</si>
  <si>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</si>
  <si>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</si>
  <si>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</si>
  <si>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</si>
  <si>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</si>
  <si>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</si>
  <si>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</si>
  <si>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</si>
  <si>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</si>
  <si>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</si>
  <si>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</si>
  <si>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</si>
  <si>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</si>
  <si>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</si>
  <si>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</si>
  <si>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</si>
  <si>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</si>
  <si>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</si>
  <si>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</si>
  <si>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</si>
  <si>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</si>
  <si>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</si>
  <si>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</si>
  <si>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</si>
  <si>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</si>
  <si>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</si>
  <si>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</si>
  <si>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</si>
  <si>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</si>
  <si>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</si>
  <si>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</si>
  <si>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</si>
  <si>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</si>
  <si>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</si>
  <si>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</si>
  <si>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</si>
  <si>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</si>
  <si>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</si>
  <si>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</si>
  <si>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</si>
  <si>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</si>
  <si>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</si>
  <si>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</si>
  <si>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</si>
  <si>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</si>
  <si>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</si>
  <si>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</si>
  <si>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</si>
  <si>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</si>
  <si>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</si>
  <si>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</si>
  <si>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</si>
  <si>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</si>
  <si>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</si>
  <si>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</si>
  <si>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</si>
  <si>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</si>
  <si>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</si>
  <si>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</si>
  <si>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</si>
  <si>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</si>
  <si>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</si>
  <si>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</si>
  <si>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</si>
  <si>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</si>
  <si>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</si>
  <si>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</si>
  <si>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</si>
  <si>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</si>
  <si>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</si>
  <si>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</si>
  <si>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</si>
  <si>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</si>
  <si>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</si>
  <si>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</si>
  <si>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</si>
  <si>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</si>
  <si>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</si>
  <si>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</si>
  <si>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</si>
  <si>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</si>
  <si>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</si>
  <si>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</si>
  <si>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</si>
  <si>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</si>
  <si>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</si>
  <si>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</si>
  <si>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</si>
  <si>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</si>
  <si>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</si>
  <si>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</si>
  <si>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</si>
  <si>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</si>
  <si>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</si>
  <si>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</si>
  <si>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</si>
  <si>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</si>
  <si>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</si>
  <si>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</si>
  <si>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</si>
  <si>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</si>
  <si>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</si>
  <si>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</si>
  <si>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</si>
  <si>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</si>
  <si>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</si>
  <si>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</si>
  <si>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</si>
  <si>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</si>
  <si>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</si>
  <si>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</si>
  <si>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</si>
  <si>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</si>
  <si>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</si>
  <si>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</si>
  <si>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</si>
  <si>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</si>
  <si>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</si>
  <si>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</si>
  <si>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</si>
  <si>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</si>
  <si>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</si>
  <si>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</si>
  <si>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</si>
  <si>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</si>
  <si>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</si>
  <si>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</si>
  <si>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</si>
  <si>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</si>
  <si>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</si>
  <si>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</si>
  <si>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</si>
  <si>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</si>
  <si>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</si>
  <si>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</si>
  <si>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</si>
  <si>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</si>
  <si>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</si>
  <si>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</si>
  <si>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</si>
  <si>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</si>
  <si>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</si>
  <si>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</si>
  <si>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</si>
  <si>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</si>
  <si>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</si>
  <si>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</si>
  <si>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</si>
  <si>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</si>
  <si>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</si>
  <si>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</si>
  <si>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</si>
  <si>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</si>
  <si>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</si>
  <si>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</si>
  <si>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</si>
  <si>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</si>
  <si>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</si>
  <si>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</si>
  <si>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</si>
  <si>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</si>
  <si>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</si>
  <si>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</si>
  <si>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</si>
  <si>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</si>
  <si>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</si>
  <si>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</si>
  <si>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</si>
  <si>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</si>
  <si>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</si>
  <si>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</si>
  <si>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</si>
  <si>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</si>
  <si>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</si>
  <si>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</si>
  <si>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</si>
  <si>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</si>
  <si>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</si>
  <si>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</si>
  <si>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</si>
  <si>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</si>
  <si>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</si>
  <si>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</si>
  <si>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</si>
  <si>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</si>
  <si>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</si>
  <si>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</si>
  <si>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</si>
  <si>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</si>
  <si>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</si>
  <si>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</si>
  <si>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</si>
  <si>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</si>
  <si>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</si>
  <si>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</si>
  <si>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</si>
  <si>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</si>
  <si>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</si>
  <si>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</si>
  <si>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</si>
  <si>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</si>
  <si>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</si>
  <si>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</si>
  <si>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</si>
  <si>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</si>
  <si>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</si>
  <si>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</si>
  <si>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</si>
  <si>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</si>
  <si>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</si>
  <si>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</si>
  <si>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</si>
  <si>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</si>
  <si>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</si>
  <si>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</si>
  <si>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</si>
  <si>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</si>
  <si>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</si>
  <si>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</si>
  <si>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</si>
  <si>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</si>
  <si>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</si>
  <si>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</si>
  <si>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</si>
  <si>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</si>
  <si>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</si>
  <si>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</si>
  <si>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</si>
  <si>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</si>
  <si>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</si>
  <si>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</si>
  <si>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</si>
  <si>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</si>
  <si>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</si>
  <si>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</si>
  <si>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</si>
  <si>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</si>
  <si>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</si>
  <si>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</si>
  <si>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</si>
  <si>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</si>
  <si>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</si>
  <si>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</si>
  <si>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</si>
  <si>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</si>
  <si>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</si>
  <si>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</si>
  <si>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</si>
  <si>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</si>
  <si>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</si>
  <si>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</si>
  <si>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</si>
  <si>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</si>
  <si>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</si>
  <si>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</si>
  <si>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</si>
  <si>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</si>
  <si>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</si>
  <si>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</si>
  <si>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</si>
  <si>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</si>
  <si>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</si>
  <si>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</si>
  <si>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</si>
  <si>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</si>
  <si>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</si>
  <si>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</si>
  <si>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</si>
  <si>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</si>
  <si>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</si>
  <si>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</si>
  <si>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</si>
  <si>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</si>
  <si>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</si>
  <si>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</si>
  <si>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</si>
  <si>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</si>
  <si>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</si>
  <si>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</si>
  <si>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</si>
  <si>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</si>
  <si>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</si>
  <si>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</si>
  <si>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</si>
  <si>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</si>
  <si>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</si>
  <si>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</si>
  <si>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</si>
  <si>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</si>
  <si>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</si>
  <si>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</si>
  <si>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</si>
  <si>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</si>
  <si>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</si>
  <si>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</si>
  <si>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</si>
  <si>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</si>
  <si>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</si>
  <si>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</si>
  <si>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</si>
  <si>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</si>
  <si>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</si>
  <si>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</si>
  <si>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</si>
  <si>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</si>
  <si>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</si>
  <si>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</si>
  <si>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</si>
  <si>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</si>
  <si>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</si>
  <si>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</si>
  <si>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</si>
  <si>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</si>
  <si>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</si>
  <si>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</si>
  <si>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</si>
  <si>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</si>
  <si>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</si>
  <si>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</si>
  <si>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</si>
  <si>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</si>
  <si>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</si>
  <si>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</si>
  <si>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</si>
  <si>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</si>
  <si>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</si>
  <si>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</si>
  <si>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</si>
  <si>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</si>
  <si>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</si>
  <si>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</si>
  <si>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</si>
  <si>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</si>
  <si>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</si>
  <si>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</si>
  <si>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</si>
  <si>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</si>
  <si>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</si>
  <si>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</si>
  <si>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</si>
  <si>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</si>
  <si>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</si>
  <si>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</si>
  <si>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</si>
  <si>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</si>
  <si>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</si>
  <si>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</si>
  <si>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</si>
  <si>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</si>
  <si>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</si>
  <si>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</si>
  <si>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</si>
  <si>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</si>
  <si>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</si>
  <si>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</si>
  <si>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</si>
  <si>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</si>
  <si>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</si>
  <si>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</si>
  <si>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</si>
  <si>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</si>
  <si>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</si>
  <si>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</si>
  <si>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</si>
  <si>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</si>
  <si>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</si>
  <si>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</si>
  <si>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</si>
  <si>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</si>
  <si>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</si>
  <si>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</si>
  <si>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</si>
  <si>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</si>
  <si>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</si>
  <si>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</si>
  <si>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</si>
  <si>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</si>
  <si>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</si>
  <si>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</si>
  <si>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</si>
  <si>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</si>
  <si>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</si>
  <si>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</si>
  <si>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</si>
  <si>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</si>
  <si>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</si>
  <si>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</si>
  <si>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</si>
  <si>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</si>
  <si>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</si>
  <si>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</si>
  <si>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</si>
  <si>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</si>
  <si>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</si>
  <si>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</si>
  <si>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</si>
  <si>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</si>
  <si>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</si>
  <si>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</si>
  <si>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</si>
  <si>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</si>
  <si>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</si>
  <si>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</si>
  <si>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</si>
  <si>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</si>
  <si>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</si>
  <si>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</si>
  <si>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</si>
  <si>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</si>
  <si>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</si>
  <si>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</si>
  <si>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</si>
  <si>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</si>
  <si>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</si>
  <si>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</si>
  <si>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</si>
  <si>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</si>
  <si>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</si>
  <si>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</si>
  <si>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</si>
  <si>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</si>
  <si>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</si>
  <si>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</si>
  <si>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</si>
  <si>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</si>
  <si>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</si>
  <si>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</si>
  <si>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</si>
  <si>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</si>
  <si>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</si>
  <si>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</si>
  <si>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</si>
  <si>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</si>
  <si>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</si>
  <si>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</si>
  <si>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</si>
  <si>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</si>
  <si>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</si>
  <si>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</si>
  <si>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</si>
  <si>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</si>
  <si>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</si>
  <si>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</si>
  <si>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</si>
  <si>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</si>
  <si>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</si>
  <si>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</si>
  <si>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</si>
  <si>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</si>
  <si>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</si>
  <si>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</si>
  <si>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</si>
  <si>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</si>
  <si>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</si>
  <si>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</si>
  <si>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</si>
  <si>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</si>
  <si>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</si>
  <si>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</si>
  <si>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</si>
  <si>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</si>
  <si>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</si>
  <si>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</si>
  <si>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</si>
  <si>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</si>
  <si>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</si>
  <si>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</si>
  <si>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</si>
  <si>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</si>
  <si>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</si>
  <si>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</si>
  <si>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</si>
  <si>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</si>
  <si>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</si>
  <si>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</si>
  <si>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</si>
  <si>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</si>
  <si>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</si>
  <si>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</si>
  <si>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</si>
  <si>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</si>
  <si>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</si>
  <si>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</si>
  <si>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</si>
  <si>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</si>
  <si>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</si>
  <si>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</si>
  <si>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</si>
  <si>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</si>
  <si>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</si>
  <si>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</si>
  <si>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</si>
  <si>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</si>
  <si>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</si>
  <si>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</si>
  <si>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</si>
  <si>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</si>
  <si>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</si>
  <si>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</si>
  <si>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</si>
  <si>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</si>
  <si>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</si>
  <si>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</si>
  <si>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</si>
  <si>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</si>
  <si>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</si>
  <si>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</si>
  <si>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</si>
  <si>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</si>
  <si>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</si>
  <si>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</si>
  <si>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</si>
  <si>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</si>
  <si>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</si>
  <si>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</si>
  <si>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</si>
  <si>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</si>
  <si>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</si>
  <si>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</si>
  <si>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</si>
  <si>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</si>
  <si>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</si>
  <si>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</si>
  <si>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</si>
  <si>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</si>
  <si>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</si>
  <si>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</si>
  <si>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</si>
  <si>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</si>
  <si>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</si>
  <si>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</si>
  <si>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</si>
  <si>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</si>
  <si>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</si>
  <si>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</si>
  <si>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</si>
  <si>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</si>
  <si>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</si>
  <si>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</si>
  <si>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</si>
  <si>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</si>
  <si>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</si>
  <si>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</si>
  <si>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</si>
  <si>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</si>
  <si>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</si>
  <si>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</si>
  <si>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</si>
  <si>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</si>
  <si>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</si>
  <si>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</si>
  <si>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</si>
  <si>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</si>
  <si>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</si>
  <si>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</si>
  <si>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</si>
  <si>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</si>
  <si>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</si>
  <si>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</si>
  <si>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</si>
  <si>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</si>
  <si>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</si>
  <si>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</si>
  <si>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</si>
  <si>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</si>
  <si>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</si>
  <si>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</si>
  <si>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</si>
  <si>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</si>
  <si>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</si>
  <si>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</si>
  <si>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</si>
  <si>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</si>
  <si>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</si>
  <si>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</si>
  <si>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</si>
  <si>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</si>
  <si>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</si>
  <si>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</si>
  <si>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</si>
  <si>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</si>
  <si>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</si>
  <si>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</si>
  <si>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</si>
  <si>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</si>
  <si>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</si>
  <si>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</si>
  <si>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</si>
  <si>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</si>
  <si>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</si>
  <si>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</si>
  <si>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</si>
  <si>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</si>
  <si>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</si>
  <si>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</si>
  <si>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</si>
  <si>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</si>
  <si>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</si>
  <si>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</si>
  <si>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</si>
  <si>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</si>
  <si>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</si>
  <si>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</si>
  <si>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</si>
  <si>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</si>
  <si>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</si>
  <si>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</si>
  <si>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</si>
  <si>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</si>
  <si>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</si>
  <si>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</si>
  <si>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</si>
  <si>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</si>
  <si>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</si>
  <si>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</si>
  <si>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</si>
  <si>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</si>
  <si>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</si>
  <si>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</si>
  <si>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</si>
  <si>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</si>
  <si>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</si>
  <si>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</si>
  <si>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</si>
  <si>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</si>
  <si>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</si>
  <si>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</si>
  <si>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</si>
  <si>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</si>
  <si>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</si>
  <si>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</si>
  <si>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</si>
  <si>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</si>
  <si>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</si>
  <si>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</si>
  <si>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</si>
  <si>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</si>
  <si>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</si>
  <si>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</si>
  <si>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</si>
  <si>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</si>
  <si>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</si>
  <si>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</si>
  <si>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</si>
  <si>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</si>
  <si>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</si>
  <si>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</si>
  <si>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</si>
  <si>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</si>
  <si>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</si>
  <si>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</si>
  <si>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</si>
  <si>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</si>
  <si>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</si>
  <si>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</si>
  <si>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</si>
  <si>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</si>
  <si>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</si>
  <si>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</si>
  <si>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</si>
  <si>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</si>
  <si>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</si>
  <si>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</si>
  <si>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</si>
  <si>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</si>
  <si>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</si>
  <si>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</si>
  <si>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</si>
  <si>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</si>
  <si>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</si>
  <si>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</si>
  <si>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</si>
  <si>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</si>
  <si>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</si>
  <si>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</si>
  <si>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</si>
  <si>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</si>
  <si>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</si>
  <si>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</si>
  <si>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</si>
  <si>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</si>
  <si>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</si>
  <si>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</si>
  <si>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</si>
  <si>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</si>
  <si>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</si>
  <si>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</si>
  <si>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</si>
  <si>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</si>
  <si>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</si>
  <si>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</si>
  <si>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</si>
  <si>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</si>
  <si>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</si>
  <si>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</si>
  <si>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</si>
  <si>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</si>
  <si>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</si>
  <si>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</si>
  <si>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</si>
  <si>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</si>
  <si>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</si>
  <si>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</si>
  <si>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</si>
  <si>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</si>
  <si>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</si>
  <si>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</si>
  <si>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</si>
  <si>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</si>
  <si>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</si>
  <si>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</si>
  <si>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</si>
  <si>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</si>
  <si>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</si>
  <si>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</si>
  <si>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</si>
  <si>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</si>
  <si>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</si>
  <si>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</si>
  <si>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</si>
  <si>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</si>
  <si>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</si>
  <si>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</si>
  <si>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</si>
  <si>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</si>
  <si>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</si>
  <si>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</si>
  <si>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</si>
  <si>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</si>
  <si>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</si>
  <si>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</si>
  <si>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</si>
  <si>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</si>
  <si>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</si>
  <si>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</si>
  <si>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</si>
  <si>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</si>
  <si>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</si>
  <si>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</si>
  <si>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</si>
  <si>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</si>
  <si>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</si>
  <si>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</si>
  <si>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</si>
  <si>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</si>
  <si>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</si>
  <si>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</si>
  <si>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</si>
  <si>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</si>
  <si>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</si>
  <si>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</si>
  <si>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</si>
  <si>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</si>
  <si>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</si>
  <si>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</si>
  <si>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</si>
  <si>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</si>
  <si>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</si>
  <si>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</si>
  <si>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</si>
  <si>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</si>
  <si>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</si>
  <si>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</si>
  <si>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</si>
  <si>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</si>
  <si>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</si>
  <si>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</si>
  <si>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</si>
  <si>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</si>
  <si>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</si>
  <si>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</si>
  <si>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</si>
  <si>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</si>
  <si>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</si>
  <si>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</si>
  <si>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</si>
  <si>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</si>
  <si>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</si>
  <si>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</si>
  <si>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</si>
  <si>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</si>
  <si>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</si>
  <si>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</si>
  <si>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</si>
  <si>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</si>
  <si>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</si>
  <si>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</si>
  <si>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</si>
  <si>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</si>
  <si>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</si>
  <si>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</si>
  <si>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</si>
  <si>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</si>
  <si>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</si>
  <si>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</si>
  <si>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</si>
  <si>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</si>
  <si>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</si>
  <si>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</si>
  <si>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</si>
  <si>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</si>
  <si>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</si>
  <si>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</si>
  <si>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</si>
  <si>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</si>
  <si>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</si>
  <si>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</si>
  <si>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</si>
  <si>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</si>
  <si>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</si>
  <si>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</si>
  <si>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</si>
  <si>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</si>
  <si>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</si>
  <si>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</si>
  <si>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</si>
  <si>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</si>
  <si>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</si>
  <si>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</si>
  <si>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</si>
  <si>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</si>
  <si>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</si>
  <si>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</si>
  <si>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</si>
  <si>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</si>
  <si>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</si>
  <si>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</si>
  <si>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</si>
  <si>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</si>
  <si>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</si>
  <si>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</si>
  <si>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</si>
  <si>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</si>
  <si>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</si>
  <si>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</si>
  <si>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</si>
  <si>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</si>
  <si>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</si>
  <si>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</si>
  <si>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</si>
  <si>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</si>
  <si>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</si>
  <si>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</si>
  <si>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</si>
  <si>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</si>
  <si>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</si>
  <si>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</si>
  <si>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</si>
  <si>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</si>
  <si>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</si>
  <si>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</si>
  <si>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</si>
  <si>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</si>
  <si>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</si>
  <si>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</si>
  <si>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</si>
  <si>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</si>
  <si>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</si>
  <si>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</si>
  <si>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</si>
  <si>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</si>
  <si>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</si>
  <si>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</si>
  <si>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</si>
  <si>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</si>
  <si>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</si>
  <si>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</si>
  <si>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</si>
  <si>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</si>
  <si>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</si>
  <si>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</si>
  <si>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</si>
  <si>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</si>
  <si>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</si>
  <si>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</si>
  <si>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</si>
  <si>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</si>
  <si>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</si>
  <si>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</si>
  <si>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</si>
  <si>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</si>
  <si>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</si>
  <si>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</si>
  <si>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</si>
  <si>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</si>
  <si>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</si>
  <si>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</si>
  <si>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</si>
  <si>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</si>
  <si>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</si>
  <si>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</si>
  <si>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</si>
  <si>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</si>
  <si>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</si>
  <si>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</si>
  <si>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</si>
  <si>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</si>
  <si>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</si>
  <si>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</si>
  <si>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</si>
  <si>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</si>
  <si>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</si>
  <si>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</si>
  <si>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</si>
  <si>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</si>
  <si>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</si>
  <si>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</si>
  <si>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</si>
  <si>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</si>
  <si>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</si>
  <si>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</si>
  <si>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</si>
  <si>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</si>
  <si>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</si>
  <si>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</si>
  <si>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</si>
  <si>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</si>
  <si>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</si>
  <si>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</si>
  <si>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</si>
  <si>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</si>
  <si>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</si>
  <si>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</si>
  <si>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</si>
  <si>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</si>
  <si>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</si>
  <si>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</si>
  <si>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</si>
  <si>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</si>
  <si>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</si>
  <si>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</si>
  <si>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</si>
  <si>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</si>
  <si>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</si>
  <si>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</si>
  <si>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</si>
  <si>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</si>
  <si>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</si>
  <si>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</si>
  <si>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</si>
  <si>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</si>
  <si>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</si>
  <si>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</si>
  <si>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</si>
  <si>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</si>
  <si>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</si>
  <si>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</si>
  <si>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</si>
  <si>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</si>
  <si>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</si>
  <si>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</si>
  <si>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</si>
  <si>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</si>
  <si>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</si>
  <si>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</si>
  <si>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</si>
  <si>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</si>
  <si>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</si>
  <si>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</si>
  <si>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</si>
  <si>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</si>
  <si>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</si>
  <si>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</si>
  <si>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</si>
  <si>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</si>
  <si>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</si>
  <si>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</si>
  <si>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</si>
  <si>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</si>
  <si>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</si>
  <si>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</si>
  <si>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</si>
  <si>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</si>
  <si>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</si>
  <si>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</si>
  <si>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</si>
  <si>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</si>
  <si>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</si>
  <si>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</si>
  <si>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</si>
  <si>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</si>
  <si>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</si>
  <si>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</si>
  <si>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</si>
  <si>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</si>
  <si>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</si>
  <si>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</si>
  <si>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</si>
  <si>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</si>
  <si>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</si>
  <si>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</si>
  <si>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</si>
  <si>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</si>
  <si>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</si>
  <si>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</si>
  <si>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</si>
  <si>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</si>
  <si>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</si>
  <si>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</si>
  <si>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</si>
  <si>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</si>
  <si>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</si>
  <si>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</si>
  <si>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</si>
  <si>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</si>
  <si>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</si>
  <si>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</si>
  <si>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</si>
  <si>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</si>
  <si>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</si>
  <si>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</si>
  <si>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</si>
  <si>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</si>
  <si>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</si>
  <si>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</si>
  <si>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</si>
  <si>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</si>
  <si>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</si>
  <si>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</si>
  <si>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</si>
  <si>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</si>
  <si>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</si>
  <si>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</si>
  <si>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</si>
  <si>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</si>
  <si>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</si>
  <si>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</si>
  <si>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</si>
  <si>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</si>
  <si>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</si>
  <si>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</si>
  <si>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</si>
  <si>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</si>
  <si>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</si>
  <si>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</si>
  <si>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</si>
  <si>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</si>
  <si>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</si>
  <si>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</si>
  <si>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</si>
  <si>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</si>
  <si>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</si>
  <si>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</si>
  <si>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</si>
  <si>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</si>
  <si>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</si>
  <si>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</si>
  <si>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</si>
  <si>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</si>
  <si>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</si>
  <si>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</si>
  <si>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</si>
  <si>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</si>
  <si>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</si>
  <si>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</si>
  <si>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</si>
  <si>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</si>
  <si>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</si>
  <si>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</si>
  <si>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</si>
  <si>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</si>
  <si>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</si>
  <si>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</si>
  <si>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</si>
  <si>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</si>
  <si>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</si>
  <si>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</si>
  <si>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</si>
  <si>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</si>
  <si>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</si>
  <si>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</si>
  <si>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</si>
  <si>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</si>
  <si>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</si>
  <si>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</si>
  <si>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</si>
  <si>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</si>
  <si>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</si>
  <si>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</si>
  <si>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</si>
  <si>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</si>
  <si>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</si>
  <si>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</si>
  <si>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</si>
  <si>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</si>
  <si>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</si>
  <si>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</si>
  <si>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</si>
  <si>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</si>
  <si>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</si>
  <si>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</si>
  <si>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</si>
  <si>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</si>
  <si>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</si>
  <si>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</si>
  <si>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</si>
  <si>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</si>
  <si>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</si>
  <si>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</si>
  <si>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</si>
  <si>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</si>
  <si>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</si>
  <si>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</si>
  <si>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</si>
  <si>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</si>
  <si>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</si>
  <si>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</si>
  <si>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</si>
  <si>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</si>
  <si>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</si>
  <si>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</si>
  <si>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</si>
  <si>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</si>
  <si>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</si>
  <si>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</si>
  <si>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</si>
  <si>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</si>
  <si>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</si>
  <si>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</si>
  <si>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</si>
  <si>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</si>
  <si>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</si>
  <si>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</si>
  <si>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</si>
  <si>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</si>
  <si>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</si>
  <si>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</si>
  <si>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</si>
  <si>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</si>
  <si>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</si>
  <si>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</si>
  <si>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</si>
  <si>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</si>
  <si>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</si>
  <si>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</si>
  <si>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</si>
  <si>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</si>
  <si>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</si>
  <si>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</si>
  <si>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</si>
  <si>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</si>
  <si>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</si>
  <si>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</si>
  <si>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</si>
  <si>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</si>
  <si>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</si>
  <si>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</si>
  <si>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</si>
  <si>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</si>
  <si>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</si>
  <si>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</si>
  <si>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</si>
  <si>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</si>
  <si>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</si>
  <si>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</si>
  <si>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</si>
  <si>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</si>
  <si>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</si>
  <si>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</si>
  <si>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</si>
  <si>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</si>
  <si>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</si>
  <si>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</si>
  <si>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</si>
  <si>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</si>
  <si>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</si>
  <si>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</si>
  <si>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</si>
  <si>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</si>
  <si>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</si>
  <si>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</si>
  <si>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</si>
  <si>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</si>
  <si>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</si>
  <si>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</si>
  <si>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</si>
  <si>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</si>
  <si>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</si>
  <si>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</si>
  <si>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</si>
  <si>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</si>
  <si>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</si>
  <si>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</si>
  <si>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</si>
  <si>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</si>
  <si>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</si>
  <si>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</si>
  <si>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</si>
  <si>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</si>
  <si>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</si>
  <si>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</si>
  <si>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</si>
  <si>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</si>
  <si>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</si>
  <si>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</si>
  <si>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</si>
  <si>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</si>
  <si>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</si>
  <si>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</si>
  <si>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</si>
  <si>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</si>
  <si>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</si>
  <si>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</si>
  <si>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</si>
  <si>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</si>
  <si>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</si>
  <si>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</si>
  <si>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</si>
  <si>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</si>
  <si>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</si>
  <si>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</si>
  <si>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</si>
  <si>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</si>
  <si>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</si>
  <si>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</si>
  <si>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</si>
  <si>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</si>
  <si>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</si>
  <si>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</si>
  <si>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</si>
  <si>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</si>
  <si>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</si>
  <si>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</si>
  <si>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</si>
  <si>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</si>
  <si>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</si>
  <si>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</si>
  <si>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</si>
  <si>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</si>
  <si>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</si>
  <si>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</si>
  <si>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</si>
  <si>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</si>
  <si>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</si>
  <si>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</si>
  <si>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</si>
  <si>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</si>
  <si>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</si>
  <si>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</si>
  <si>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</si>
  <si>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</si>
  <si>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</si>
  <si>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</si>
  <si>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</si>
  <si>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</si>
  <si>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</si>
  <si>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</si>
  <si>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</si>
  <si>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</si>
  <si>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</si>
  <si>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</si>
  <si>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</si>
  <si>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</si>
  <si>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</si>
  <si>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</si>
  <si>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</si>
  <si>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</si>
  <si>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</si>
  <si>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</si>
  <si>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</si>
  <si>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</si>
  <si>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</si>
  <si>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</si>
  <si>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</si>
  <si>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</si>
  <si>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</si>
  <si>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</si>
  <si>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</si>
  <si>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</si>
  <si>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</si>
  <si>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</si>
  <si>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</si>
  <si>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</si>
  <si>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</si>
  <si>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</si>
  <si>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</si>
  <si>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</si>
  <si>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</si>
  <si>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</si>
  <si>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</si>
  <si>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</si>
  <si>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</si>
  <si>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</si>
  <si>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</si>
  <si>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</si>
  <si>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</si>
  <si>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</si>
  <si>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</si>
  <si>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</si>
  <si>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</si>
  <si>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</si>
  <si>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</si>
  <si>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</si>
  <si>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</si>
  <si>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</si>
  <si>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</si>
  <si>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</si>
  <si>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</si>
  <si>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</si>
  <si>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</si>
  <si>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</si>
  <si>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</si>
  <si>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</si>
  <si>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</si>
  <si>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</si>
  <si>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</si>
  <si>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</si>
  <si>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</si>
  <si>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</si>
  <si>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</si>
  <si>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</si>
  <si>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</si>
  <si>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</si>
  <si>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</si>
  <si>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</si>
  <si>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</si>
  <si>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</si>
  <si>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</si>
  <si>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</si>
  <si>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</si>
  <si>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</si>
  <si>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</si>
  <si>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</si>
  <si>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</si>
  <si>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</si>
  <si>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</si>
  <si>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</si>
  <si>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</si>
  <si>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</si>
  <si>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</si>
  <si>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</si>
  <si>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</si>
  <si>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</si>
  <si>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</si>
  <si>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</si>
  <si>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</si>
  <si>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</si>
  <si>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</si>
  <si>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</si>
  <si>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</si>
  <si>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</si>
  <si>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</si>
  <si>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</si>
  <si>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</si>
  <si>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</si>
  <si>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</si>
  <si>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</si>
  <si>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</si>
  <si>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</si>
  <si>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</si>
  <si>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</si>
  <si>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</si>
  <si>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</si>
  <si>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</si>
  <si>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</si>
  <si>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</si>
  <si>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</si>
  <si>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</si>
  <si>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</si>
  <si>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</si>
  <si>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</si>
  <si>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</si>
  <si>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</si>
  <si>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</si>
  <si>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</si>
  <si>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</si>
  <si>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</si>
  <si>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</si>
  <si>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</si>
  <si>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</si>
  <si>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</si>
  <si>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</si>
  <si>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</si>
  <si>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</si>
  <si>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</si>
  <si>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</si>
  <si>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</si>
  <si>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</si>
  <si>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</si>
  <si>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</si>
  <si>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</si>
  <si>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</si>
  <si>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</si>
  <si>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</si>
  <si>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</si>
  <si>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</si>
  <si>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</si>
  <si>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</si>
  <si>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</si>
  <si>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</si>
  <si>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</si>
  <si>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</si>
  <si>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</si>
  <si>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</si>
  <si>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</si>
  <si>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</si>
  <si>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</si>
  <si>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</si>
  <si>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</si>
  <si>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</si>
  <si>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</si>
  <si>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</si>
  <si>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</si>
  <si>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</si>
  <si>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</si>
  <si>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</si>
  <si>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</si>
  <si>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</si>
  <si>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</si>
  <si>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</si>
  <si>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</si>
  <si>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</si>
  <si>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</si>
  <si>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</si>
  <si>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</si>
  <si>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</si>
  <si>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</si>
  <si>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</si>
  <si>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</si>
  <si>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</si>
  <si>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</si>
  <si>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</si>
  <si>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</si>
  <si>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</si>
  <si>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</si>
  <si>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</si>
  <si>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</si>
  <si>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</si>
  <si>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</si>
  <si>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</si>
  <si>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</si>
  <si>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</si>
  <si>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</si>
  <si>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</si>
  <si>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</si>
  <si>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</si>
  <si>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</si>
  <si>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</si>
  <si>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</si>
  <si>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</si>
  <si>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</si>
  <si>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</si>
  <si>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</si>
  <si>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</si>
  <si>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</si>
  <si>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</si>
  <si>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</si>
  <si>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</si>
  <si>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</si>
  <si>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</si>
  <si>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</si>
  <si>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</si>
  <si>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</si>
  <si>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</si>
  <si>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</si>
  <si>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</si>
  <si>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</si>
  <si>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</si>
  <si>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</si>
  <si>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</si>
  <si>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</si>
  <si>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</si>
  <si>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</si>
  <si>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</si>
  <si>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</si>
  <si>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</si>
  <si>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</si>
  <si>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</si>
  <si>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</si>
  <si>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</si>
  <si>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</si>
  <si>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</si>
  <si>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</si>
  <si>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</si>
  <si>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</si>
  <si>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</si>
  <si>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</si>
  <si>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</si>
  <si>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</si>
  <si>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</si>
  <si>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</si>
  <si>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</si>
  <si>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</si>
  <si>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</si>
  <si>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</si>
  <si>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</si>
  <si>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</si>
  <si>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</si>
  <si>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</si>
  <si>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</si>
  <si>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</si>
  <si>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</si>
  <si>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</si>
  <si>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</si>
  <si>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</si>
  <si>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</si>
  <si>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</si>
  <si>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</si>
  <si>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</si>
  <si>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</si>
  <si>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</si>
  <si>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</si>
  <si>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</si>
  <si>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</si>
  <si>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</si>
  <si>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</si>
  <si>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</si>
  <si>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</si>
  <si>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</si>
  <si>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</si>
  <si>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</si>
  <si>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</si>
  <si>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</si>
  <si>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</si>
  <si>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</si>
  <si>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</si>
  <si>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</si>
  <si>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</si>
  <si>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</si>
  <si>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</si>
  <si>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</si>
  <si>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</si>
  <si>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</si>
  <si>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</si>
  <si>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</si>
  <si>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</si>
  <si>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</si>
  <si>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</si>
  <si>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</si>
  <si>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</si>
  <si>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</si>
  <si>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</si>
  <si>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</si>
  <si>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</si>
  <si>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</si>
  <si>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</si>
  <si>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</si>
  <si>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</si>
  <si>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</si>
  <si>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</si>
  <si>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</si>
  <si>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</si>
  <si>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</si>
  <si>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</si>
  <si>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</si>
  <si>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</si>
  <si>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</si>
  <si>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</si>
  <si>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</si>
  <si>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</si>
  <si>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</si>
  <si>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</si>
  <si>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</si>
  <si>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</si>
  <si>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</si>
  <si>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</si>
  <si>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</si>
  <si>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</si>
  <si>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</si>
  <si>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</si>
  <si>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</si>
  <si>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</si>
  <si>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</si>
  <si>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</si>
  <si>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</si>
  <si>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</si>
  <si>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</si>
  <si>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</si>
  <si>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</si>
  <si>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</si>
  <si>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</si>
  <si>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</si>
  <si>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</si>
  <si>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</si>
  <si>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</si>
  <si>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</si>
  <si>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</si>
  <si>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</si>
  <si>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</si>
  <si>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</si>
  <si>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</si>
  <si>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</si>
  <si>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</si>
  <si>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</si>
  <si>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</si>
  <si>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</si>
  <si>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</si>
  <si>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</si>
  <si>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</si>
  <si>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</si>
  <si>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</si>
  <si>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</si>
  <si>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</si>
  <si>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</si>
  <si>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</si>
  <si>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</si>
  <si>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</si>
  <si>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</si>
  <si>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</si>
  <si>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</si>
  <si>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</si>
  <si>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</si>
  <si>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</si>
  <si>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</si>
  <si>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</si>
  <si>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</si>
  <si>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</si>
  <si>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</si>
  <si>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</si>
  <si>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</si>
  <si>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</si>
  <si>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</si>
  <si>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</si>
  <si>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</si>
  <si>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</si>
  <si>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</si>
  <si>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</si>
  <si>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</si>
  <si>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</si>
  <si>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</si>
  <si>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</si>
  <si>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</si>
  <si>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</si>
  <si>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</si>
  <si>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</si>
  <si>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</si>
  <si>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</si>
  <si>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</si>
  <si>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</si>
  <si>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</si>
  <si>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</si>
  <si>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</si>
  <si>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</si>
  <si>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</si>
  <si>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</si>
  <si>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</si>
  <si>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</si>
  <si>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</si>
  <si>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</si>
  <si>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</si>
  <si>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</si>
  <si>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</si>
  <si>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</si>
  <si>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</si>
  <si>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</si>
  <si>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</si>
  <si>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</si>
  <si>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</si>
  <si>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</si>
  <si>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</si>
  <si>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</si>
  <si>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</si>
  <si>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</si>
  <si>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</si>
  <si>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</si>
  <si>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</si>
  <si>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</si>
  <si>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</si>
  <si>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</si>
  <si>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</si>
  <si>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</si>
  <si>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</si>
  <si>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</si>
  <si>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</si>
  <si>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</si>
  <si>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</si>
  <si>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</si>
  <si>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</si>
  <si>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</si>
  <si>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</si>
  <si>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</si>
  <si>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</si>
  <si>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</si>
  <si>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</si>
  <si>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</si>
  <si>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</si>
  <si>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</si>
  <si>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</si>
  <si>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</si>
  <si>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</si>
  <si>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</si>
  <si>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</si>
  <si>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</si>
  <si>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</si>
  <si>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</si>
  <si>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</si>
  <si>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</si>
  <si>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</si>
  <si>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</si>
  <si>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</si>
  <si>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</si>
  <si>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</si>
  <si>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</si>
  <si>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</si>
  <si>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</si>
  <si>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</si>
  <si>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</si>
  <si>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</si>
  <si>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</si>
  <si>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</si>
  <si>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</si>
  <si>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</si>
  <si>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</si>
  <si>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</si>
  <si>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</si>
  <si>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</si>
  <si>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</si>
  <si>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</si>
  <si>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</si>
  <si>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</si>
  <si>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</si>
  <si>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</si>
  <si>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</si>
  <si>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</si>
  <si>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</si>
  <si>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</si>
  <si>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</si>
  <si>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</si>
  <si>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</si>
  <si>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</si>
  <si>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</si>
  <si>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</si>
  <si>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</si>
  <si>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</si>
  <si>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</si>
  <si>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</si>
  <si>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</si>
  <si>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</si>
  <si>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</si>
  <si>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</si>
  <si>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</si>
  <si>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</si>
  <si>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</si>
  <si>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</si>
  <si>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</si>
  <si>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</si>
  <si>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</si>
  <si>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</si>
  <si>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</si>
  <si>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</si>
  <si>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</si>
  <si>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</si>
  <si>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</si>
  <si>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</si>
  <si>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</si>
  <si>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</si>
  <si>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</si>
  <si>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</si>
  <si>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</si>
  <si>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</si>
  <si>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</si>
  <si>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</si>
  <si>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</si>
  <si>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</si>
  <si>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</si>
  <si>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</si>
  <si>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</si>
  <si>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</si>
  <si>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</si>
  <si>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</si>
  <si>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</si>
  <si>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</si>
  <si>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</si>
  <si>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</si>
  <si>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</si>
  <si>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</si>
  <si>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</si>
  <si>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</si>
  <si>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</si>
  <si>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</si>
  <si>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</si>
  <si>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</si>
  <si>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</si>
  <si>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</si>
  <si>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</si>
  <si>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</si>
  <si>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</si>
  <si>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</si>
  <si>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</si>
  <si>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</si>
  <si>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</si>
  <si>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</si>
  <si>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</si>
  <si>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</si>
  <si>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</si>
  <si>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</si>
  <si>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</si>
  <si>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</si>
  <si>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</si>
  <si>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</si>
  <si>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</si>
  <si>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</si>
  <si>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</si>
  <si>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</si>
  <si>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</si>
  <si>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</si>
  <si>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</si>
  <si>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</si>
  <si>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</si>
  <si>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</si>
  <si>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</si>
  <si>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</si>
  <si>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</si>
  <si>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</si>
  <si>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</si>
  <si>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</si>
  <si>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</si>
  <si>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</si>
  <si>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</si>
  <si>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</si>
  <si>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</si>
  <si>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</si>
  <si>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</si>
  <si>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</si>
  <si>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</si>
  <si>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</si>
  <si>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</si>
  <si>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</si>
  <si>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</si>
  <si>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</si>
  <si>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</si>
  <si>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</si>
  <si>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</si>
  <si>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</si>
  <si>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</si>
  <si>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</si>
  <si>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</si>
  <si>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</si>
  <si>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</si>
  <si>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</si>
  <si>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</si>
  <si>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</si>
  <si>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</si>
  <si>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</si>
  <si>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</si>
  <si>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</si>
  <si>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</si>
  <si>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</si>
  <si>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</si>
  <si>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</si>
  <si>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</si>
  <si>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</si>
  <si>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</si>
  <si>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</si>
  <si>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</si>
  <si>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</si>
  <si>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</si>
  <si>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</si>
  <si>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</si>
  <si>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</si>
  <si>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</si>
  <si>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</si>
  <si>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</si>
  <si>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</si>
  <si>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</si>
  <si>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</si>
  <si>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</si>
  <si>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</si>
  <si>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</si>
  <si>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</si>
  <si>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</si>
  <si>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</si>
  <si>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</si>
  <si>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</si>
  <si>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</si>
  <si>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</si>
  <si>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</si>
  <si>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</si>
  <si>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</si>
  <si>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</si>
  <si>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</si>
  <si>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</si>
  <si>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</si>
  <si>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</si>
  <si>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</si>
  <si>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</si>
  <si>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</si>
  <si>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</si>
  <si>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</si>
  <si>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</si>
  <si>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</si>
  <si>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</si>
  <si>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</si>
  <si>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</si>
  <si>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</si>
  <si>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</si>
  <si>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</si>
  <si>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</si>
  <si>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</si>
  <si>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</si>
  <si>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</si>
  <si>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</si>
  <si>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</si>
  <si>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</si>
  <si>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</si>
  <si>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</si>
  <si>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</si>
  <si>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</si>
  <si>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</si>
  <si>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</si>
  <si>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</si>
  <si>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</si>
  <si>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</si>
  <si>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</si>
  <si>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</si>
  <si>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</si>
  <si>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</si>
  <si>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</si>
  <si>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</si>
  <si>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</si>
  <si>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</si>
  <si>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</si>
  <si>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</si>
  <si>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</si>
  <si>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</si>
  <si>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</si>
  <si>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</si>
  <si>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</si>
  <si>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</si>
  <si>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</si>
  <si>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</si>
  <si>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</si>
  <si>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</si>
  <si>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</si>
  <si>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</si>
  <si>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</si>
  <si>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</si>
  <si>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</si>
  <si>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</si>
  <si>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</si>
  <si>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</si>
  <si>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</si>
  <si>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</si>
  <si>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</si>
  <si>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</si>
  <si>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</si>
  <si>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</si>
  <si>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</si>
  <si>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</si>
  <si>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</si>
  <si>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</si>
  <si>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</si>
  <si>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</si>
  <si>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</si>
  <si>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</si>
  <si>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</si>
  <si>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</si>
  <si>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</si>
  <si>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</si>
  <si>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</si>
  <si>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</si>
  <si>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</si>
  <si>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</si>
  <si>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</si>
  <si>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</si>
  <si>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</si>
  <si>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</si>
  <si>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</si>
  <si>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</si>
  <si>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</si>
  <si>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</si>
  <si>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</si>
  <si>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</si>
  <si>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</si>
  <si>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</si>
  <si>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</si>
  <si>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</si>
  <si>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</si>
  <si>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</si>
  <si>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</si>
  <si>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</si>
  <si>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</si>
  <si>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</si>
  <si>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</si>
  <si>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</si>
  <si>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</si>
  <si>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</si>
  <si>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</si>
  <si>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</si>
  <si>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</si>
  <si>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</si>
  <si>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</si>
  <si>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</si>
  <si>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</si>
  <si>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</si>
  <si>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</si>
  <si>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</si>
  <si>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</si>
  <si>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</si>
  <si>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</si>
  <si>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</si>
  <si>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</si>
  <si>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</si>
  <si>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</si>
  <si>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</si>
  <si>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</si>
  <si>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</si>
  <si>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</si>
  <si>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</si>
  <si>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</si>
  <si>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</si>
  <si>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</si>
  <si>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</si>
  <si>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</si>
  <si>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</si>
  <si>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</si>
  <si>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</si>
  <si>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</si>
  <si>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</si>
  <si>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</si>
  <si>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</si>
  <si>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</si>
  <si>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</si>
  <si>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</si>
  <si>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</si>
  <si>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</si>
  <si>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</si>
  <si>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</si>
  <si>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</si>
  <si>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</si>
  <si>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</si>
  <si>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</si>
  <si>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</si>
  <si>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</si>
  <si>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</si>
  <si>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</si>
  <si>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</si>
  <si>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</si>
  <si>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</si>
  <si>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</si>
  <si>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</si>
  <si>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</si>
  <si>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</si>
  <si>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</si>
  <si>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</si>
  <si>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</si>
  <si>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</si>
  <si>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</si>
  <si>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</si>
  <si>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</si>
  <si>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</si>
  <si>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</si>
  <si>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</si>
  <si>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</si>
  <si>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</si>
  <si>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</si>
  <si>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</si>
  <si>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</si>
  <si>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</si>
  <si>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</si>
  <si>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</si>
  <si>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</si>
  <si>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</si>
  <si>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</si>
  <si>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</si>
  <si>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</si>
  <si>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</si>
  <si>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</si>
  <si>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</si>
  <si>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</si>
  <si>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</si>
  <si>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</si>
  <si>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</si>
  <si>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</si>
  <si>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</si>
  <si>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</si>
  <si>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</si>
  <si>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</si>
  <si>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</si>
  <si>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</si>
  <si>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</si>
  <si>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</si>
  <si>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</si>
  <si>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</si>
  <si>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</si>
  <si>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</si>
  <si>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</si>
  <si>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</si>
  <si>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</si>
  <si>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</si>
  <si>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</si>
  <si>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</si>
  <si>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</si>
  <si>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</si>
  <si>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</si>
  <si>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</si>
  <si>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</si>
  <si>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</si>
  <si>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</si>
  <si>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</si>
  <si>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</si>
  <si>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</si>
  <si>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</si>
  <si>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</si>
  <si>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</si>
  <si>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</si>
  <si>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</si>
  <si>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</si>
  <si>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</si>
  <si>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</si>
  <si>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</si>
  <si>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</si>
  <si>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</si>
  <si>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</si>
  <si>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</si>
  <si>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</si>
  <si>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</si>
  <si>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</si>
  <si>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</si>
  <si>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</si>
  <si>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</si>
  <si>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</si>
  <si>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</si>
  <si>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</si>
  <si>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</si>
  <si>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</si>
  <si>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</si>
  <si>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</si>
  <si>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</si>
  <si>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</si>
  <si>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</si>
  <si>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</si>
  <si>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</si>
  <si>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</si>
  <si>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</si>
  <si>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</si>
  <si>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</si>
  <si>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</si>
  <si>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</si>
  <si>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</si>
  <si>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</si>
  <si>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</si>
  <si>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</si>
  <si>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</si>
  <si>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</si>
  <si>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</si>
  <si>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</si>
  <si>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</si>
  <si>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</si>
  <si>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</si>
  <si>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</si>
  <si>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</si>
  <si>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</si>
  <si>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</si>
  <si>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</si>
  <si>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</si>
  <si>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</si>
  <si>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</si>
  <si>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</si>
  <si>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</si>
  <si>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</si>
  <si>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</si>
  <si>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</si>
  <si>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</si>
  <si>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</si>
  <si>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</si>
  <si>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</si>
  <si>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</si>
  <si>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</si>
  <si>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</si>
  <si>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</si>
  <si>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</si>
  <si>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</si>
  <si>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</si>
  <si>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</si>
  <si>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</si>
  <si>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</si>
  <si>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</si>
  <si>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</si>
  <si>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</si>
  <si>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</si>
  <si>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</si>
  <si>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</si>
  <si>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</si>
  <si>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</si>
  <si>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</si>
  <si>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</si>
  <si>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</si>
  <si>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</si>
  <si>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</si>
  <si>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</si>
  <si>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</si>
  <si>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</si>
  <si>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</si>
  <si>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</si>
  <si>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</si>
  <si>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</si>
  <si>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</si>
  <si>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</si>
  <si>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</si>
  <si>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</si>
  <si>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</si>
  <si>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</si>
  <si>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</si>
  <si>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</si>
  <si>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</si>
  <si>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</si>
  <si>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</si>
  <si>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</si>
  <si>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</si>
  <si>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</si>
  <si>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</si>
  <si>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</si>
  <si>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</si>
  <si>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</si>
  <si>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</si>
  <si>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</si>
  <si>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</si>
  <si>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</si>
  <si>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</si>
  <si>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</si>
  <si>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</si>
  <si>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</si>
  <si>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</si>
  <si>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</si>
  <si>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</si>
  <si>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</si>
  <si>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</si>
  <si>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</si>
  <si>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</si>
  <si>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</si>
  <si>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</si>
  <si>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</si>
  <si>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</si>
  <si>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</si>
  <si>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</si>
  <si>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</si>
  <si>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</si>
  <si>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</si>
  <si>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</si>
  <si>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</si>
  <si>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</si>
  <si>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</si>
  <si>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</si>
  <si>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</si>
  <si>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</si>
  <si>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</si>
  <si>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</si>
  <si>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</si>
  <si>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</si>
  <si>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</si>
  <si>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</si>
  <si>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</si>
  <si>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</si>
  <si>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</si>
  <si>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</si>
  <si>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</si>
  <si>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</si>
  <si>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</si>
  <si>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</si>
  <si>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</si>
  <si>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</si>
  <si>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</si>
  <si>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</si>
  <si>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</si>
  <si>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</si>
  <si>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</si>
  <si>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</si>
  <si>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</si>
  <si>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</si>
  <si>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</si>
  <si>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</si>
  <si>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</si>
  <si>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</si>
  <si>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</si>
  <si>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</si>
  <si>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</si>
  <si>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</si>
  <si>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</si>
  <si>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</si>
  <si>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</si>
  <si>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</si>
  <si>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</si>
  <si>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</si>
  <si>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</si>
  <si>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</si>
  <si>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</si>
  <si>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</si>
  <si>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</si>
  <si>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</si>
  <si>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</si>
  <si>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</si>
  <si>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</si>
  <si>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</si>
  <si>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</si>
  <si>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</si>
  <si>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</si>
  <si>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</si>
  <si>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</si>
  <si>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</si>
  <si>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</si>
  <si>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</si>
  <si>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</si>
  <si>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</si>
  <si>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</si>
  <si>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</si>
  <si>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</si>
  <si>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</si>
  <si>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</si>
  <si>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</si>
  <si>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</si>
  <si>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</si>
  <si>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</si>
  <si>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</si>
  <si>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</si>
  <si>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</si>
  <si>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</si>
  <si>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</si>
  <si>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</si>
  <si>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</si>
  <si>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</si>
  <si>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</si>
  <si>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</si>
  <si>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</si>
  <si>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</si>
  <si>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</si>
  <si>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</si>
  <si>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</si>
  <si>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</si>
  <si>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</si>
  <si>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</si>
  <si>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</si>
  <si>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</si>
  <si>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</si>
  <si>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</si>
  <si>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</si>
  <si>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</si>
  <si>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</si>
  <si>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</si>
  <si>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</si>
  <si>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</si>
  <si>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</si>
  <si>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</si>
  <si>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</si>
  <si>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</si>
  <si>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</si>
  <si>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</si>
  <si>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</si>
  <si>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</si>
  <si>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</si>
  <si>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</si>
  <si>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</si>
  <si>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</si>
  <si>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</si>
  <si>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</si>
  <si>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</si>
  <si>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</si>
  <si>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</si>
  <si>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</si>
  <si>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</si>
  <si>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</si>
  <si>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</si>
  <si>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</si>
  <si>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</si>
  <si>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</si>
  <si>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</si>
  <si>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</si>
  <si>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</si>
  <si>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</si>
  <si>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</si>
  <si>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</si>
  <si>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</si>
  <si>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</si>
  <si>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</si>
  <si>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</si>
  <si>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</si>
  <si>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</si>
  <si>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</si>
  <si>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</si>
  <si>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</si>
  <si>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</si>
  <si>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</si>
  <si>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</si>
  <si>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</si>
  <si>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</si>
  <si>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</si>
  <si>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</si>
  <si>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</si>
  <si>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</si>
  <si>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</si>
  <si>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</si>
  <si>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</si>
  <si>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</si>
  <si>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</si>
  <si>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</si>
  <si>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</si>
  <si>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</si>
  <si>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</si>
  <si>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</si>
  <si>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</si>
  <si>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</si>
  <si>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</si>
  <si>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</si>
  <si>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</si>
  <si>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</si>
  <si>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</si>
  <si>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</si>
  <si>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</si>
  <si>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</si>
  <si>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</si>
  <si>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</si>
  <si>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</si>
  <si>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</si>
  <si>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</si>
  <si>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</si>
  <si>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</si>
  <si>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</si>
  <si>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</si>
  <si>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</si>
  <si>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</si>
  <si>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</si>
  <si>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</si>
  <si>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</si>
  <si>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</si>
  <si>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</si>
  <si>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</si>
  <si>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</si>
  <si>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</si>
  <si>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</si>
  <si>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</si>
  <si>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</si>
  <si>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</si>
  <si>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</si>
  <si>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</si>
  <si>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</si>
  <si>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</si>
  <si>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</si>
  <si>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</si>
  <si>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</si>
  <si>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</si>
  <si>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</si>
  <si>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</si>
  <si>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</si>
  <si>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</si>
  <si>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</si>
  <si>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</si>
  <si>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</si>
  <si>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</si>
  <si>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</si>
  <si>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</si>
  <si>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</si>
  <si>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</si>
  <si>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</si>
  <si>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</si>
  <si>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</si>
  <si>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</si>
  <si>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</si>
  <si>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</si>
  <si>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</si>
  <si>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</si>
  <si>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</si>
  <si>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</si>
  <si>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</si>
  <si>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</si>
  <si>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</si>
  <si>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</si>
  <si>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</si>
  <si>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</si>
  <si>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</si>
  <si>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</si>
  <si>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</si>
  <si>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</si>
  <si>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</si>
  <si>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</si>
  <si>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</si>
  <si>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</si>
  <si>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</si>
  <si>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</si>
  <si>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</si>
  <si>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</si>
  <si>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</si>
  <si>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</si>
  <si>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</si>
  <si>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</si>
  <si>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</si>
  <si>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</si>
  <si>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</si>
  <si>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</si>
  <si>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</si>
  <si>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</si>
  <si>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</si>
  <si>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</si>
  <si>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</si>
  <si>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</si>
  <si>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</si>
  <si>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</si>
  <si>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</si>
  <si>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</si>
  <si>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</si>
  <si>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</si>
  <si>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</si>
  <si>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</si>
  <si>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</si>
  <si>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</si>
  <si>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</si>
  <si>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</si>
  <si>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</si>
  <si>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</si>
  <si>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</si>
  <si>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</si>
  <si>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</si>
  <si>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</si>
  <si>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</si>
  <si>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</si>
  <si>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</si>
  <si>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</si>
  <si>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</si>
  <si>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</si>
  <si>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</si>
  <si>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</si>
  <si>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</si>
  <si>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</si>
  <si>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</si>
  <si>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</si>
  <si>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</si>
  <si>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</si>
  <si>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</si>
  <si>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</si>
  <si>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</si>
  <si>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</si>
  <si>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</si>
  <si>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</si>
  <si>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</si>
  <si>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</si>
  <si>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</si>
  <si>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</si>
  <si>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</si>
  <si>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</si>
  <si>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</si>
  <si>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</si>
  <si>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</si>
  <si>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</si>
  <si>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</si>
  <si>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</si>
  <si>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</si>
  <si>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</si>
  <si>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</si>
  <si>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</si>
  <si>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</si>
  <si>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</si>
  <si>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</si>
  <si>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</si>
  <si>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</si>
  <si>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</si>
  <si>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</si>
  <si>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</si>
  <si>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</si>
  <si>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</si>
  <si>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</si>
  <si>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</si>
  <si>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</si>
  <si>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</si>
  <si>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</si>
  <si>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</si>
  <si>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</si>
  <si>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</si>
  <si>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</si>
  <si>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</si>
  <si>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</si>
  <si>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</si>
  <si>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</si>
  <si>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</si>
  <si>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</si>
  <si>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</si>
  <si>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</si>
  <si>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</si>
  <si>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</si>
  <si>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</si>
  <si>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</si>
  <si>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</si>
  <si>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</si>
  <si>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</si>
  <si>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</si>
  <si>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</si>
  <si>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</si>
  <si>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</si>
  <si>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</si>
  <si>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</si>
  <si>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</si>
  <si>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</si>
  <si>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</si>
  <si>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</si>
  <si>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</si>
  <si>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</si>
  <si>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</si>
  <si>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</si>
  <si>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</si>
  <si>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</si>
  <si>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</si>
  <si>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</si>
  <si>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</si>
  <si>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</si>
  <si>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</si>
  <si>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</si>
  <si>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</si>
  <si>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</si>
  <si>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</si>
  <si>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</si>
  <si>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</si>
  <si>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</si>
  <si>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</si>
  <si>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</si>
  <si>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</si>
  <si>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</si>
  <si>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</si>
  <si>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</si>
  <si>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</si>
  <si>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</si>
  <si>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</si>
  <si>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</si>
  <si>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</si>
  <si>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</si>
  <si>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</si>
  <si>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</si>
  <si>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</si>
  <si>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</si>
  <si>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</si>
  <si>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</si>
  <si>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</si>
  <si>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</si>
  <si>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</si>
  <si>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</si>
  <si>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</si>
  <si>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</si>
  <si>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</si>
  <si>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</si>
  <si>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</si>
  <si>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</si>
  <si>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</si>
  <si>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</si>
  <si>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</si>
  <si>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</si>
  <si>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</si>
  <si>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</si>
  <si>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</si>
  <si>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</si>
  <si>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</si>
  <si>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</si>
  <si>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</si>
  <si>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</si>
  <si>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</si>
  <si>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</si>
  <si>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</si>
  <si>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</si>
  <si>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</si>
  <si>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</si>
  <si>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</si>
  <si>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</si>
  <si>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</si>
  <si>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</si>
  <si>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</si>
  <si>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</si>
  <si>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</si>
  <si>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</si>
  <si>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</si>
  <si>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</si>
  <si>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</si>
  <si>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</si>
  <si>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</si>
  <si>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</si>
  <si>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</si>
  <si>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</si>
  <si>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</si>
  <si>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</si>
  <si>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</si>
  <si>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</si>
  <si>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</si>
  <si>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</si>
  <si>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</si>
  <si>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</si>
  <si>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</si>
  <si>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</si>
  <si>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</si>
  <si>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</si>
  <si>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</si>
  <si>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</si>
  <si>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</si>
  <si>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</si>
  <si>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</si>
  <si>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</si>
  <si>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</si>
  <si>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</si>
  <si>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</si>
  <si>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</si>
  <si>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</si>
  <si>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</si>
  <si>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</si>
  <si>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</si>
  <si>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</si>
  <si>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</si>
  <si>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</si>
  <si>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</si>
  <si>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</si>
  <si>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</si>
  <si>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</si>
  <si>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</si>
  <si>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</si>
  <si>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</si>
  <si>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</si>
  <si>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</si>
  <si>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</si>
  <si>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</si>
  <si>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</si>
  <si>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</si>
  <si>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</si>
  <si>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</si>
  <si>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</si>
  <si>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</si>
  <si>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</si>
  <si>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</si>
  <si>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</si>
  <si>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</si>
  <si>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</si>
  <si>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</si>
  <si>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</si>
  <si>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</si>
  <si>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</si>
  <si>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</si>
  <si>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</si>
  <si>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</si>
  <si>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</si>
  <si>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</si>
  <si>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</si>
  <si>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</si>
  <si>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</si>
  <si>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</si>
  <si>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</si>
  <si>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</si>
  <si>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</si>
  <si>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</si>
  <si>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</si>
  <si>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</si>
  <si>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</si>
  <si>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</si>
  <si>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</si>
  <si>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</si>
  <si>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</si>
  <si>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</si>
  <si>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</si>
  <si>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</si>
  <si>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</si>
  <si>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</si>
  <si>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</si>
  <si>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</si>
  <si>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</si>
  <si>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</si>
  <si>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</si>
  <si>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</si>
  <si>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</si>
  <si>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</si>
  <si>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</si>
  <si>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</si>
  <si>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</si>
  <si>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</si>
  <si>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</si>
  <si>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</si>
  <si>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</si>
  <si>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</si>
  <si>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</si>
  <si>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</si>
  <si>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</si>
  <si>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</si>
  <si>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</si>
  <si>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</si>
  <si>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</si>
  <si>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</si>
  <si>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</si>
  <si>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</si>
  <si>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</si>
  <si>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</si>
  <si>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</si>
  <si>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</si>
  <si>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</si>
  <si>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</si>
  <si>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</si>
  <si>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</si>
  <si>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</si>
  <si>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</si>
  <si>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</si>
  <si>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</si>
  <si>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</si>
  <si>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</si>
  <si>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</si>
  <si>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</si>
  <si>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</si>
  <si>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</si>
  <si>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</si>
  <si>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</si>
  <si>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</si>
  <si>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</si>
  <si>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</si>
  <si>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</si>
  <si>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</si>
  <si>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</si>
  <si>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</si>
  <si>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</si>
  <si>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</si>
  <si>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</si>
  <si>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</si>
  <si>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</si>
  <si>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</si>
  <si>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</si>
  <si>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</si>
  <si>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</si>
  <si>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</si>
  <si>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</si>
  <si>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</si>
  <si>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</si>
  <si>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</si>
  <si>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</si>
  <si>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</si>
  <si>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</si>
  <si>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</si>
  <si>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</si>
  <si>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</si>
  <si>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</si>
  <si>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</si>
  <si>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</si>
  <si>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</si>
  <si>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</si>
  <si>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</si>
  <si>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</si>
  <si>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</si>
  <si>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</si>
  <si>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</si>
  <si>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</si>
  <si>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</si>
  <si>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</si>
  <si>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</si>
  <si>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</si>
  <si>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</si>
  <si>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</si>
  <si>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</si>
  <si>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</si>
  <si>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</si>
  <si>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</si>
  <si>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</si>
  <si>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</si>
  <si>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</si>
  <si>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</si>
  <si>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</si>
  <si>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</si>
  <si>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</si>
  <si>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</si>
  <si>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</si>
  <si>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</si>
  <si>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</si>
  <si>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</si>
  <si>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</si>
  <si>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</si>
  <si>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</si>
  <si>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</si>
  <si>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</si>
  <si>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</si>
  <si>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</si>
  <si>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</si>
  <si>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</si>
  <si>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</si>
  <si>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</si>
  <si>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</si>
  <si>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</si>
  <si>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</si>
  <si>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</si>
  <si>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</si>
  <si>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</si>
  <si>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</si>
  <si>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</si>
  <si>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</si>
  <si>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</si>
  <si>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</si>
  <si>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</si>
  <si>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</si>
  <si>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</si>
  <si>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</si>
  <si>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</si>
  <si>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</si>
  <si>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</si>
  <si>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</si>
  <si>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</si>
  <si>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</si>
  <si>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</si>
  <si>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</si>
  <si>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</si>
  <si>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</si>
  <si>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</si>
  <si>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</si>
  <si>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</si>
  <si>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</si>
  <si>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</si>
  <si>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</si>
  <si>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</si>
  <si>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</si>
  <si>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</si>
  <si>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</si>
  <si>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</si>
  <si>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</si>
  <si>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</si>
  <si>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</si>
  <si>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</si>
  <si>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</si>
  <si>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</si>
  <si>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</si>
  <si>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</si>
  <si>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</si>
  <si>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</si>
  <si>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</si>
  <si>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</si>
  <si>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</si>
  <si>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</si>
  <si>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</si>
  <si>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</si>
  <si>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</si>
  <si>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</si>
  <si>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</si>
  <si>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</si>
  <si>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</si>
  <si>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</si>
  <si>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</si>
  <si>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</si>
  <si>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</si>
  <si>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</si>
  <si>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</si>
  <si>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</si>
  <si>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</si>
  <si>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</si>
  <si>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</si>
  <si>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</si>
  <si>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</si>
  <si>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</si>
  <si>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</si>
  <si>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</si>
  <si>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</si>
  <si>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</si>
  <si>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</si>
  <si>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</si>
  <si>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</si>
  <si>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</si>
  <si>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</si>
  <si>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</si>
  <si>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</si>
  <si>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</si>
  <si>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</si>
  <si>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</si>
  <si>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</si>
  <si>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</si>
  <si>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</si>
  <si>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</si>
  <si>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</si>
  <si>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</si>
  <si>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</si>
  <si>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</si>
  <si>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</si>
  <si>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</si>
  <si>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</si>
  <si>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</si>
  <si>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</si>
  <si>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</si>
  <si>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</si>
  <si>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</si>
  <si>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</si>
  <si>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</si>
  <si>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</si>
  <si>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</si>
  <si>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</si>
  <si>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</si>
  <si>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</si>
  <si>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</si>
  <si>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</si>
  <si>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</si>
  <si>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</si>
  <si>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</si>
  <si>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</si>
  <si>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</si>
  <si>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</si>
  <si>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</si>
  <si>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</si>
  <si>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</si>
  <si>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</si>
  <si>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</si>
  <si>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</si>
  <si>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</si>
  <si>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</si>
  <si>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</si>
  <si>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</si>
  <si>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</si>
  <si>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</si>
  <si>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</si>
  <si>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</si>
  <si>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</si>
  <si>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</si>
  <si>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</si>
  <si>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</si>
  <si>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</si>
  <si>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</si>
  <si>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</si>
  <si>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</si>
  <si>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</si>
  <si>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</si>
  <si>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</si>
  <si>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</si>
  <si>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</si>
  <si>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</si>
  <si>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</si>
  <si>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</si>
  <si>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</si>
  <si>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</si>
  <si>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</si>
  <si>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</si>
  <si>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</si>
  <si>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</si>
  <si>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</si>
  <si>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</si>
  <si>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</si>
  <si>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</si>
  <si>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</si>
  <si>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</si>
  <si>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</si>
  <si>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</si>
  <si>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</si>
  <si>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</si>
  <si>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</si>
  <si>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</si>
  <si>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</si>
  <si>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</si>
  <si>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</si>
  <si>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</si>
  <si>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</si>
  <si>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</si>
  <si>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</si>
  <si>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</si>
  <si>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</si>
  <si>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</si>
  <si>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</si>
  <si>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</si>
  <si>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</si>
  <si>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</si>
  <si>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</si>
  <si>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</si>
  <si>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</si>
  <si>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</si>
  <si>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</si>
  <si>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</si>
  <si>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</si>
  <si>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</si>
  <si>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</si>
  <si>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</si>
  <si>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</si>
  <si>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</si>
  <si>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</si>
  <si>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</si>
  <si>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</si>
  <si>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</si>
  <si>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</si>
  <si>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</si>
  <si>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</si>
  <si>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</si>
  <si>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</si>
  <si>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</si>
  <si>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</si>
  <si>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</si>
  <si>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</si>
  <si>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</si>
  <si>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</si>
  <si>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</si>
  <si>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</si>
  <si>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</si>
  <si>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</si>
  <si>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</si>
  <si>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</si>
  <si>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</si>
  <si>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</si>
  <si>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</si>
  <si>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</si>
  <si>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</si>
  <si>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</si>
  <si>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</si>
  <si>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</si>
  <si>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</si>
  <si>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</si>
  <si>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</si>
  <si>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</si>
  <si>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</si>
  <si>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</si>
  <si>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</si>
  <si>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</si>
  <si>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</si>
  <si>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</si>
  <si>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</si>
  <si>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</si>
  <si>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</si>
  <si>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</si>
  <si>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</si>
  <si>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</si>
  <si>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</si>
  <si>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</si>
  <si>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</si>
  <si>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</si>
  <si>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</si>
  <si>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</si>
  <si>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</si>
  <si>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</si>
  <si>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</si>
  <si>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</si>
  <si>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</si>
  <si>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</si>
  <si>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</si>
  <si>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</si>
  <si>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</si>
  <si>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</si>
  <si>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</si>
  <si>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</si>
  <si>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</si>
  <si>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</si>
  <si>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</si>
  <si>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</si>
  <si>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</si>
  <si>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</si>
  <si>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</si>
  <si>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</si>
  <si>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</si>
  <si>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</si>
  <si>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</si>
  <si>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</si>
  <si>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</si>
  <si>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</si>
  <si>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</si>
  <si>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</si>
  <si>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</si>
  <si>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</si>
  <si>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</si>
  <si>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</si>
  <si>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</si>
  <si>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</si>
  <si>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</si>
  <si>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</si>
  <si>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</si>
  <si>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</si>
  <si>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</si>
  <si>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</si>
  <si>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</si>
  <si>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</si>
  <si>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</si>
  <si>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</si>
  <si>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</si>
  <si>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</si>
  <si>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</si>
  <si>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</si>
  <si>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</si>
  <si>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</si>
  <si>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</si>
  <si>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</si>
  <si>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</si>
  <si>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</si>
  <si>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</si>
  <si>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</si>
  <si>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</si>
  <si>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</si>
  <si>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</si>
  <si>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</si>
  <si>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</si>
  <si>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</si>
  <si>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</si>
  <si>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</si>
  <si>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</si>
  <si>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</si>
  <si>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</si>
  <si>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</si>
  <si>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</si>
  <si>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</si>
  <si>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</si>
  <si>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</si>
  <si>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</si>
  <si>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</si>
  <si>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</si>
  <si>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</si>
  <si>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</si>
  <si>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</si>
  <si>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</si>
  <si>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</si>
  <si>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</si>
  <si>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</si>
  <si>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</si>
  <si>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</si>
  <si>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</si>
  <si>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</si>
  <si>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</si>
  <si>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</si>
  <si>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</si>
  <si>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</si>
  <si>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</si>
  <si>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</si>
  <si>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</si>
  <si>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</si>
  <si>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</si>
  <si>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</si>
  <si>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</si>
  <si>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</si>
  <si>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</si>
  <si>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</si>
  <si>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</si>
  <si>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</si>
  <si>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</si>
  <si>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</si>
  <si>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</si>
  <si>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</si>
  <si>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</si>
  <si>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</si>
  <si>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</si>
  <si>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</si>
  <si>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</si>
  <si>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</si>
  <si>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</si>
  <si>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</si>
  <si>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</si>
  <si>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</si>
  <si>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</si>
  <si>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</si>
  <si>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</si>
  <si>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</si>
  <si>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</si>
  <si>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</si>
  <si>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</si>
  <si>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</si>
  <si>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</si>
  <si>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</si>
  <si>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</si>
  <si>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</si>
  <si>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</si>
  <si>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</si>
  <si>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</si>
  <si>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</si>
  <si>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</si>
  <si>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</si>
  <si>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</si>
  <si>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</si>
  <si>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</si>
  <si>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</si>
  <si>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</si>
  <si>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</si>
  <si>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</si>
  <si>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</si>
  <si>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</si>
  <si>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</si>
  <si>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</si>
  <si>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</si>
  <si>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</si>
  <si>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</si>
  <si>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</si>
  <si>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</si>
  <si>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</si>
  <si>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</si>
  <si>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</si>
  <si>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</si>
  <si>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</si>
  <si>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</si>
  <si>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</si>
  <si>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</si>
  <si>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</si>
  <si>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</si>
  <si>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</si>
  <si>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</si>
  <si>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</si>
  <si>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</si>
  <si>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</si>
  <si>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</si>
  <si>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</si>
  <si>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</si>
  <si>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</si>
  <si>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</si>
  <si>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</si>
  <si>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</si>
  <si>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</si>
  <si>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</si>
  <si>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</si>
  <si>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</si>
  <si>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</si>
  <si>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</si>
  <si>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</si>
  <si>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</si>
  <si>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</si>
  <si>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</si>
  <si>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</si>
  <si>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</si>
  <si>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</si>
  <si>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</si>
  <si>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</si>
  <si>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</si>
  <si>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</si>
  <si>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</si>
  <si>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</si>
  <si>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</si>
  <si>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</si>
  <si>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</si>
  <si>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</si>
  <si>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</si>
  <si>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</si>
  <si>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</si>
  <si>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</si>
  <si>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</si>
  <si>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</si>
  <si>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</si>
  <si>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</si>
  <si>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</si>
  <si>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</si>
  <si>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</si>
  <si>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</si>
  <si>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</si>
  <si>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</si>
  <si>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</si>
  <si>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</si>
  <si>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</si>
  <si>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</si>
  <si>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</si>
  <si>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</si>
  <si>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</si>
  <si>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</si>
  <si>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</si>
  <si>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</si>
  <si>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</si>
  <si>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</si>
  <si>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</si>
  <si>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</si>
  <si>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</si>
  <si>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</si>
  <si>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</si>
  <si>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</si>
  <si>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</si>
  <si>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</si>
  <si>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</si>
  <si>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</si>
  <si>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</si>
  <si>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</si>
  <si>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</si>
  <si>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</si>
  <si>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</si>
  <si>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</si>
  <si>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</si>
  <si>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</si>
  <si>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</si>
  <si>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</si>
  <si>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</si>
  <si>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</si>
  <si>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</si>
  <si>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</si>
  <si>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</si>
  <si>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</si>
  <si>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</si>
  <si>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</si>
  <si>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</si>
  <si>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</si>
  <si>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</si>
  <si>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</si>
  <si>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</si>
  <si>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</si>
  <si>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</si>
  <si>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</si>
  <si>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</si>
  <si>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</si>
  <si>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</si>
  <si>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</si>
  <si>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</si>
  <si>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</si>
  <si>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</si>
  <si>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</si>
  <si>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</si>
  <si>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</si>
  <si>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</si>
  <si>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</si>
  <si>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</si>
  <si>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</si>
  <si>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</si>
  <si>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</si>
  <si>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</si>
  <si>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</si>
  <si>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</si>
  <si>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</si>
  <si>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</si>
  <si>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</si>
  <si>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</si>
  <si>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</si>
  <si>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</si>
  <si>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</si>
  <si>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</si>
  <si>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</si>
  <si>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</si>
  <si>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</si>
  <si>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</si>
  <si>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</si>
  <si>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</si>
  <si>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</si>
  <si>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</si>
  <si>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</si>
  <si>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</si>
  <si>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</si>
  <si>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</si>
  <si>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</si>
  <si>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</si>
  <si>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</si>
  <si>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</si>
  <si>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</si>
  <si>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</si>
  <si>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</si>
  <si>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</si>
  <si>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</si>
  <si>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</si>
  <si>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</si>
  <si>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</si>
  <si>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</si>
  <si>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</si>
  <si>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</si>
  <si>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</si>
  <si>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</si>
  <si>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</si>
  <si>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</si>
  <si>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</si>
  <si>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</si>
  <si>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</si>
  <si>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</si>
  <si>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</si>
  <si>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</si>
  <si>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</si>
  <si>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</si>
  <si>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</si>
  <si>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</si>
  <si>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</si>
  <si>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</si>
  <si>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</si>
  <si>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</si>
  <si>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</si>
  <si>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</si>
  <si>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</si>
  <si>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</si>
  <si>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</si>
  <si>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</si>
  <si>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</si>
  <si>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</si>
  <si>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</si>
  <si>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</si>
  <si>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</si>
  <si>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</si>
  <si>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</si>
  <si>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</si>
  <si>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</si>
  <si>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</si>
  <si>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</si>
  <si>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</si>
  <si>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</si>
  <si>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</si>
  <si>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</si>
  <si>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</si>
  <si>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</si>
  <si>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</si>
  <si>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</si>
  <si>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</si>
  <si>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</si>
  <si>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</si>
  <si>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</si>
  <si>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</si>
  <si>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</si>
  <si>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</si>
  <si>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</si>
  <si>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</si>
  <si>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</si>
  <si>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</si>
  <si>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</si>
  <si>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</si>
  <si>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</si>
  <si>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</si>
  <si>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</si>
  <si>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</si>
  <si>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</si>
  <si>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</si>
  <si>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</si>
  <si>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</si>
  <si>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</si>
  <si>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</si>
  <si>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</si>
  <si>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</si>
  <si>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</si>
  <si>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</si>
  <si>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</si>
  <si>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</si>
  <si>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</si>
  <si>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</si>
  <si>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</si>
  <si>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</si>
  <si>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</si>
  <si>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</si>
  <si>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</si>
  <si>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</si>
  <si>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</si>
  <si>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</si>
  <si>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</si>
  <si>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</si>
  <si>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</si>
  <si>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</si>
  <si>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</si>
  <si>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</si>
  <si>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</si>
  <si>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</si>
  <si>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</si>
  <si>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</si>
  <si>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</si>
  <si>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</si>
  <si>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</si>
  <si>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</si>
  <si>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</si>
  <si>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</si>
  <si>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</si>
  <si>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</si>
  <si>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</si>
  <si>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</si>
  <si>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</si>
  <si>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</si>
  <si>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</si>
  <si>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</si>
  <si>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</si>
  <si>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</si>
  <si>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</si>
  <si>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</si>
  <si>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</si>
  <si>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</si>
  <si>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</si>
  <si>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</si>
  <si>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</si>
  <si>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</si>
  <si>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</si>
  <si>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</si>
  <si>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</si>
  <si>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</si>
  <si>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</si>
  <si>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</si>
  <si>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</si>
  <si>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</si>
  <si>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</si>
  <si>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</si>
  <si>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</si>
  <si>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</si>
  <si>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</si>
  <si>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</si>
  <si>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</si>
  <si>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</si>
  <si>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</si>
  <si>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</si>
  <si>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</si>
  <si>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</si>
  <si>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</si>
  <si>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</si>
  <si>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</si>
  <si>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</si>
  <si>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</si>
  <si>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</si>
  <si>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</si>
  <si>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</si>
  <si>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</si>
  <si>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</si>
  <si>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</si>
  <si>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</si>
  <si>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</si>
  <si>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</si>
  <si>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</si>
  <si>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</si>
  <si>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</si>
  <si>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</si>
  <si>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</si>
  <si>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</si>
  <si>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</si>
  <si>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</si>
  <si>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</si>
  <si>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</si>
  <si>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</si>
  <si>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</si>
  <si>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</si>
  <si>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</si>
  <si>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</si>
  <si>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</si>
  <si>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</si>
  <si>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</si>
  <si>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</si>
  <si>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</si>
  <si>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</si>
  <si>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</si>
  <si>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</si>
  <si>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</si>
  <si>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</si>
  <si>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</si>
  <si>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</si>
  <si>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</si>
  <si>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</si>
  <si>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</si>
  <si>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</si>
  <si>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</si>
  <si>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</si>
  <si>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</si>
  <si>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</si>
  <si>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</si>
  <si>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</si>
  <si>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</si>
  <si>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</si>
  <si>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</si>
  <si>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</si>
  <si>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</si>
  <si>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</si>
  <si>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</si>
  <si>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</si>
  <si>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</si>
  <si>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</si>
  <si>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</si>
  <si>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</si>
  <si>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</si>
  <si>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</si>
  <si>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</si>
  <si>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</si>
  <si>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</si>
  <si>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</si>
  <si>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</si>
  <si>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</si>
  <si>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</si>
  <si>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</si>
  <si>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</si>
  <si>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</si>
  <si>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</si>
  <si>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</si>
  <si>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</si>
  <si>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</si>
  <si>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</si>
  <si>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</si>
  <si>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</si>
  <si>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</si>
  <si>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</si>
  <si>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</si>
  <si>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</si>
  <si>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</si>
  <si>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</si>
  <si>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</si>
  <si>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</si>
  <si>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</si>
  <si>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</si>
  <si>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</si>
  <si>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</si>
  <si>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</si>
  <si>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</si>
  <si>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</si>
  <si>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</si>
  <si>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</si>
  <si>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</si>
  <si>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</si>
  <si>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</si>
  <si>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</si>
  <si>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</si>
  <si>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</si>
  <si>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</si>
  <si>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</si>
  <si>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</si>
  <si>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</si>
  <si>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</si>
  <si>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</si>
  <si>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</si>
  <si>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</si>
  <si>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</si>
  <si>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</si>
  <si>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</si>
  <si>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</si>
  <si>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</si>
  <si>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</si>
  <si>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</si>
  <si>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</si>
  <si>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</si>
  <si>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</si>
  <si>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</si>
  <si>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</si>
  <si>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</si>
  <si>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</si>
  <si>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</si>
  <si>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</si>
  <si>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</si>
  <si>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</si>
  <si>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</si>
  <si>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</si>
  <si>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</si>
  <si>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</si>
  <si>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</si>
  <si>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</si>
  <si>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</si>
  <si>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</si>
  <si>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</si>
  <si>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</si>
  <si>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</si>
  <si>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</si>
  <si>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</si>
  <si>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</si>
  <si>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</si>
  <si>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</si>
  <si>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</si>
  <si>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</si>
  <si>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</si>
  <si>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</si>
  <si>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</si>
  <si>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</si>
  <si>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</si>
  <si>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</si>
  <si>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</si>
  <si>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</si>
  <si>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</si>
  <si>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</si>
  <si>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</si>
  <si>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</si>
  <si>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</si>
  <si>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</si>
  <si>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</si>
  <si>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</si>
  <si>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</si>
  <si>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</si>
  <si>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</si>
  <si>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</si>
  <si>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</si>
  <si>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</si>
  <si>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</si>
  <si>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</si>
  <si>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</si>
  <si>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</si>
  <si>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</si>
  <si>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</si>
  <si>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</si>
  <si>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</si>
  <si>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</si>
  <si>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</si>
  <si>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</si>
  <si>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</si>
  <si>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</si>
  <si>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</si>
  <si>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</si>
  <si>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</si>
  <si>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</si>
  <si>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</si>
  <si>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</si>
  <si>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</si>
  <si>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</si>
  <si>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</si>
  <si>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</si>
  <si>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</si>
  <si>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</si>
  <si>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</si>
  <si>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</si>
  <si>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</si>
  <si>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</si>
  <si>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</si>
  <si>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</si>
  <si>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</si>
  <si>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</si>
  <si>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</si>
  <si>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</si>
  <si>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</si>
  <si>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</si>
  <si>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</si>
  <si>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</si>
  <si>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</si>
  <si>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</si>
  <si>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</si>
  <si>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</si>
  <si>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</si>
  <si>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</si>
  <si>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</si>
  <si>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</si>
  <si>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</si>
  <si>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</si>
  <si>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</si>
  <si>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</si>
  <si>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</si>
  <si>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</si>
  <si>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</si>
  <si>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</si>
  <si>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</si>
  <si>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</si>
  <si>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</si>
  <si>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</si>
  <si>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</si>
  <si>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</si>
  <si>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</si>
  <si>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</si>
  <si>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</si>
  <si>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</si>
  <si>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</si>
  <si>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</si>
  <si>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</si>
  <si>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</si>
  <si>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</si>
  <si>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</si>
  <si>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</si>
  <si>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</si>
  <si>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</si>
  <si>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</si>
  <si>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</si>
  <si>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</si>
  <si>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</si>
  <si>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</si>
  <si>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</si>
  <si>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</si>
  <si>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</si>
  <si>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</si>
  <si>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</si>
  <si>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</si>
  <si>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</si>
  <si>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</si>
  <si>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</si>
  <si>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</si>
  <si>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</si>
  <si>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</si>
  <si>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</si>
  <si>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</si>
  <si>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</si>
  <si>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</si>
  <si>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</si>
  <si>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</si>
  <si>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</si>
  <si>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</si>
  <si>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</si>
  <si>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</si>
  <si>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</si>
  <si>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</si>
  <si>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</si>
  <si>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</si>
  <si>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</si>
  <si>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</si>
  <si>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</si>
  <si>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</si>
  <si>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</si>
  <si>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</si>
  <si>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</si>
  <si>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</si>
  <si>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</si>
  <si>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</si>
  <si>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</si>
  <si>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</si>
  <si>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</si>
  <si>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</si>
  <si>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</si>
  <si>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</si>
  <si>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</si>
  <si>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</si>
  <si>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</si>
  <si>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</si>
  <si>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</si>
  <si>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</si>
  <si>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</si>
  <si>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</si>
  <si>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</si>
  <si>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</si>
  <si>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</si>
  <si>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</si>
  <si>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</si>
  <si>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</si>
  <si>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</si>
  <si>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</si>
  <si>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</si>
  <si>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</si>
  <si>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</si>
  <si>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</si>
  <si>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</si>
  <si>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</si>
  <si>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</si>
  <si>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</si>
  <si>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</si>
  <si>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</si>
  <si>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</si>
  <si>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</si>
  <si>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</si>
  <si>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</si>
  <si>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</si>
  <si>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</si>
  <si>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</si>
  <si>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</si>
  <si>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</si>
  <si>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</si>
  <si>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</si>
  <si>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</si>
  <si>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</si>
  <si>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</si>
  <si>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</si>
  <si>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</si>
  <si>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</si>
  <si>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</si>
  <si>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</si>
  <si>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</si>
  <si>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</si>
  <si>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</si>
  <si>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</si>
  <si>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</si>
  <si>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</si>
  <si>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</si>
  <si>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</si>
  <si>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</si>
  <si>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</si>
  <si>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</si>
  <si>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</si>
  <si>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</si>
  <si>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</si>
  <si>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</si>
  <si>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</si>
  <si>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</si>
  <si>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</si>
  <si>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</si>
  <si>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</si>
  <si>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</si>
  <si>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</si>
  <si>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</si>
  <si>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</si>
  <si>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</si>
  <si>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</si>
  <si>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</si>
  <si>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</si>
  <si>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</si>
  <si>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</si>
  <si>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</si>
  <si>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</si>
  <si>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</si>
  <si>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</si>
  <si>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</si>
  <si>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</si>
  <si>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</si>
  <si>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</si>
  <si>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</si>
  <si>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</si>
  <si>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</si>
  <si>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</si>
  <si>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</si>
  <si>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</si>
  <si>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</si>
  <si>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</si>
  <si>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</si>
  <si>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</si>
  <si>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</si>
  <si>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</si>
  <si>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</si>
  <si>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</si>
  <si>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</si>
  <si>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</si>
  <si>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</si>
  <si>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</si>
  <si>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</si>
  <si>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</si>
  <si>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</si>
  <si>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</si>
  <si>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</si>
  <si>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</si>
  <si>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</si>
  <si>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</si>
  <si>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</si>
  <si>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</si>
  <si>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</si>
  <si>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</si>
  <si>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</si>
  <si>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</si>
  <si>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</si>
  <si>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</si>
  <si>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</si>
  <si>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</si>
  <si>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</si>
  <si>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</si>
  <si>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</si>
  <si>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</si>
  <si>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</si>
  <si>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</si>
  <si>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</si>
  <si>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</si>
  <si>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</si>
  <si>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</si>
  <si>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</si>
  <si>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</si>
  <si>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</si>
  <si>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</si>
  <si>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</si>
  <si>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</si>
  <si>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</si>
  <si>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</si>
  <si>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</si>
  <si>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</si>
  <si>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</si>
  <si>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</si>
  <si>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</si>
  <si>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</si>
  <si>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</si>
  <si>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</si>
  <si>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</si>
  <si>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</si>
  <si>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</si>
  <si>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</si>
  <si>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</si>
  <si>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</si>
  <si>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</si>
  <si>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</si>
  <si>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</si>
  <si>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</si>
  <si>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</si>
  <si>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</si>
  <si>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</si>
  <si>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</si>
  <si>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</si>
  <si>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</si>
  <si>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</si>
  <si>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</si>
  <si>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</si>
  <si>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</si>
  <si>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</si>
  <si>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</si>
  <si>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</si>
  <si>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</si>
  <si>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</si>
  <si>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</si>
  <si>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</si>
  <si>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</si>
  <si>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</si>
  <si>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</si>
  <si>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</si>
  <si>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</si>
  <si>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</si>
  <si>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</si>
  <si>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</si>
  <si>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</si>
  <si>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</si>
  <si>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</si>
  <si>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</si>
  <si>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</si>
  <si>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</si>
  <si>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</si>
  <si>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</si>
  <si>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</si>
  <si>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</si>
  <si>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</si>
  <si>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</si>
  <si>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</si>
  <si>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</si>
  <si>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</si>
  <si>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</si>
  <si>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</si>
  <si>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</si>
  <si>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</si>
  <si>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</si>
  <si>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</si>
  <si>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</si>
  <si>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</si>
  <si>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</si>
  <si>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</si>
  <si>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</si>
  <si>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</si>
  <si>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</si>
  <si>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</si>
  <si>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</si>
  <si>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</si>
  <si>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</si>
  <si>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</si>
  <si>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</si>
  <si>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</si>
  <si>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</si>
  <si>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</si>
  <si>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</si>
  <si>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</si>
  <si>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</si>
  <si>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</si>
  <si>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</si>
  <si>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</si>
  <si>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</si>
  <si>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</si>
  <si>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</si>
  <si>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</si>
  <si>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</si>
  <si>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</si>
  <si>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</si>
  <si>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</si>
  <si>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</si>
  <si>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</si>
  <si>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</si>
  <si>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</si>
  <si>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</si>
  <si>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</si>
  <si>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</si>
  <si>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</si>
  <si>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</si>
  <si>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</si>
  <si>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</si>
  <si>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</si>
  <si>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</si>
  <si>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</si>
  <si>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</si>
  <si>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</si>
  <si>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</si>
  <si>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</si>
  <si>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</si>
  <si>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</si>
  <si>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</si>
  <si>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</si>
  <si>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</si>
  <si>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</si>
  <si>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</si>
  <si>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</si>
  <si>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</si>
  <si>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</si>
  <si>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</si>
  <si>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</si>
  <si>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</si>
  <si>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</si>
  <si>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</si>
  <si>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</si>
  <si>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</si>
  <si>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</si>
  <si>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</si>
  <si>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</si>
  <si>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</si>
  <si>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</si>
  <si>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</si>
  <si>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</si>
  <si>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</si>
  <si>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</si>
  <si>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</si>
  <si>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</si>
  <si>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</si>
  <si>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</si>
  <si>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</si>
  <si>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</si>
  <si>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</si>
  <si>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</si>
  <si>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</si>
  <si>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</si>
  <si>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</si>
  <si>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</si>
  <si>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</si>
  <si>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</si>
  <si>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</si>
  <si>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</si>
  <si>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</si>
  <si>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</si>
  <si>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</si>
  <si>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</si>
  <si>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</si>
  <si>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</si>
  <si>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</si>
  <si>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</si>
  <si>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</si>
  <si>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</si>
  <si>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</si>
  <si>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</si>
  <si>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</si>
  <si>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</si>
  <si>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</si>
  <si>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</si>
  <si>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</si>
  <si>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</si>
  <si>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</si>
  <si>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</si>
  <si>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</si>
  <si>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</si>
  <si>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</si>
  <si>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</si>
  <si>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</si>
  <si>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</si>
  <si>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</si>
  <si>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</si>
  <si>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</si>
  <si>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</si>
  <si>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</si>
  <si>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</si>
  <si>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</si>
  <si>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</si>
  <si>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</si>
  <si>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</si>
  <si>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</si>
  <si>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</si>
  <si>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</si>
  <si>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</si>
  <si>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</si>
  <si>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</si>
  <si>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</si>
  <si>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</si>
  <si>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</si>
  <si>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</si>
  <si>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</si>
  <si>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</si>
  <si>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</si>
  <si>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</si>
  <si>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</si>
  <si>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</si>
  <si>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</si>
  <si>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</si>
  <si>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</si>
  <si>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</si>
  <si>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</si>
  <si>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</si>
  <si>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</si>
  <si>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</si>
  <si>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</si>
  <si>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</si>
  <si>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</si>
  <si>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</si>
  <si>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</si>
  <si>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</si>
  <si>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</si>
  <si>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</si>
  <si>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</si>
  <si>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</si>
  <si>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</si>
  <si>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</si>
  <si>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</si>
  <si>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</si>
  <si>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</si>
  <si>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</si>
  <si>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</si>
  <si>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</si>
  <si>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</si>
  <si>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</si>
  <si>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</si>
  <si>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</si>
  <si>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</si>
  <si>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</si>
  <si>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</si>
  <si>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</si>
  <si>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</si>
  <si>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</si>
  <si>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</si>
  <si>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</si>
  <si>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</si>
  <si>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</si>
  <si>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</si>
  <si>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</si>
  <si>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</si>
  <si>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</si>
  <si>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</si>
  <si>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</si>
  <si>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</si>
  <si>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</si>
  <si>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</si>
  <si>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</si>
  <si>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</si>
  <si>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</si>
  <si>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</si>
  <si>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</si>
  <si>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</si>
  <si>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</si>
  <si>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</si>
  <si>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</si>
  <si>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</si>
  <si>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</si>
  <si>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</si>
  <si>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</si>
  <si>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</si>
  <si>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</si>
  <si>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</si>
  <si>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</si>
  <si>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</si>
  <si>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</si>
  <si>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</si>
  <si>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</si>
  <si>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</si>
  <si>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</si>
  <si>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</si>
  <si>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</si>
  <si>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</si>
  <si>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</si>
  <si>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</si>
  <si>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</si>
  <si>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</si>
  <si>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</si>
  <si>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</si>
  <si>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</si>
  <si>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</si>
  <si>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</si>
  <si>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</si>
  <si>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</si>
  <si>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</si>
  <si>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</si>
  <si>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</si>
  <si>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</si>
  <si>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</si>
  <si>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</si>
  <si>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</si>
  <si>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</si>
  <si>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</si>
  <si>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</si>
  <si>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</si>
  <si>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</si>
  <si>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</si>
  <si>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</si>
  <si>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</si>
  <si>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</si>
  <si>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</si>
  <si>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</si>
  <si>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</si>
  <si>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</si>
  <si>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</si>
  <si>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</si>
  <si>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</si>
  <si>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</si>
  <si>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</si>
  <si>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</si>
  <si>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</si>
  <si>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</si>
  <si>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</si>
  <si>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</si>
  <si>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</si>
  <si>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</si>
  <si>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</si>
  <si>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</si>
  <si>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</si>
  <si>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</si>
  <si>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</si>
  <si>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</si>
  <si>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</si>
  <si>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</si>
  <si>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</si>
  <si>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</si>
  <si>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</si>
  <si>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</si>
  <si>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</si>
  <si>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</si>
  <si>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</si>
  <si>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</si>
  <si>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</si>
  <si>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</si>
  <si>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</si>
  <si>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</si>
  <si>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</si>
  <si>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</si>
  <si>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</si>
  <si>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</si>
  <si>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</si>
  <si>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</si>
  <si>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</si>
  <si>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</si>
  <si>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</si>
  <si>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</si>
  <si>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</si>
  <si>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</si>
  <si>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</si>
  <si>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</si>
  <si>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</si>
  <si>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</si>
  <si>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</si>
  <si>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</si>
  <si>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</si>
  <si>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</si>
  <si>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</si>
  <si>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</si>
  <si>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</si>
  <si>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</si>
  <si>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</si>
  <si>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</si>
  <si>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</si>
  <si>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</si>
  <si>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</si>
  <si>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</si>
  <si>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</si>
  <si>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</si>
  <si>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</si>
  <si>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</si>
  <si>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</si>
  <si>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</si>
  <si>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</si>
  <si>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</si>
  <si>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</si>
  <si>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</si>
  <si>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</si>
  <si>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</si>
  <si>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</si>
  <si>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</si>
  <si>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</si>
  <si>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</si>
  <si>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</si>
  <si>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</si>
  <si>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</si>
  <si>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</si>
  <si>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</si>
  <si>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</si>
  <si>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</si>
  <si>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</si>
  <si>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</si>
  <si>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</si>
  <si>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</si>
  <si>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</si>
  <si>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</si>
  <si>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</si>
  <si>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</si>
  <si>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</si>
  <si>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</si>
  <si>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</si>
  <si>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</si>
  <si>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</si>
  <si>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</si>
  <si>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</si>
  <si>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</si>
  <si>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</si>
  <si>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</si>
  <si>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</si>
  <si>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</si>
  <si>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</si>
  <si>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</si>
  <si>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</si>
  <si>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</si>
  <si>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</si>
  <si>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</si>
  <si>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</si>
  <si>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</si>
  <si>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</si>
  <si>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</si>
  <si>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</si>
  <si>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</si>
  <si>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</si>
  <si>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</si>
  <si>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</si>
  <si>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</si>
  <si>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</si>
  <si>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</si>
  <si>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</si>
  <si>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</si>
  <si>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</si>
  <si>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</si>
  <si>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</si>
  <si>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</si>
  <si>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</si>
  <si>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</si>
  <si>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</si>
  <si>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</si>
  <si>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</si>
  <si>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</si>
  <si>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</si>
  <si>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</si>
  <si>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</si>
  <si>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</si>
  <si>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</si>
  <si>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</si>
  <si>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</si>
  <si>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</si>
  <si>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</si>
  <si>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</si>
  <si>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</si>
  <si>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</si>
  <si>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</si>
  <si>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</si>
  <si>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</si>
  <si>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</si>
  <si>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</si>
  <si>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</si>
  <si>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</si>
  <si>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</si>
  <si>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</si>
  <si>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</si>
  <si>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</si>
  <si>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</si>
  <si>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</si>
  <si>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</si>
  <si>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</si>
  <si>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</si>
  <si>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</si>
  <si>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</si>
  <si>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</si>
  <si>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</si>
  <si>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</si>
  <si>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</si>
  <si>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</si>
  <si>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</si>
  <si>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</si>
  <si>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</si>
  <si>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</si>
  <si>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</si>
  <si>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</si>
  <si>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</si>
  <si>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</si>
  <si>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</si>
  <si>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</si>
  <si>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</si>
  <si>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</si>
  <si>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</si>
  <si>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</si>
  <si>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</si>
  <si>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</si>
  <si>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</si>
  <si>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</si>
  <si>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</si>
  <si>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</si>
  <si>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</si>
  <si>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</si>
  <si>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</si>
  <si>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</si>
  <si>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</si>
  <si>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</si>
  <si>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</si>
  <si>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</si>
  <si>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</si>
  <si>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</si>
  <si>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</si>
  <si>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</si>
  <si>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</si>
  <si>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</si>
  <si>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</si>
  <si>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</si>
  <si>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</si>
  <si>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</si>
  <si>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</si>
  <si>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</si>
  <si>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</si>
  <si>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</si>
  <si>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</si>
  <si>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</si>
  <si>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</si>
  <si>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</si>
  <si>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</si>
  <si>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</si>
  <si>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</si>
  <si>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</si>
  <si>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</si>
  <si>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</si>
  <si>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</si>
  <si>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</si>
  <si>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</si>
  <si>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</si>
  <si>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</si>
  <si>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</si>
  <si>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</si>
  <si>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</si>
  <si>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</si>
  <si>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</si>
  <si>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</si>
  <si>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</si>
  <si>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</si>
  <si>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</si>
  <si>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</si>
  <si>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</si>
  <si>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</si>
  <si>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</si>
  <si>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</si>
  <si>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</si>
  <si>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</si>
  <si>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</si>
  <si>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</si>
  <si>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</si>
  <si>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</si>
  <si>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</si>
  <si>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</si>
  <si>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</si>
  <si>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</si>
  <si>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</si>
  <si>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</si>
  <si>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</si>
  <si>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</si>
  <si>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</si>
  <si>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</si>
  <si>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</si>
  <si>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</si>
  <si>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</si>
  <si>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</si>
  <si>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</si>
  <si>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</si>
  <si>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</si>
  <si>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</si>
  <si>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</si>
  <si>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</si>
  <si>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</si>
  <si>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</si>
  <si>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</si>
  <si>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</si>
  <si>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</si>
  <si>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</si>
  <si>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</si>
  <si>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</si>
  <si>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</si>
  <si>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</si>
  <si>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</si>
  <si>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</si>
  <si>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</si>
  <si>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</si>
  <si>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</si>
  <si>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</si>
  <si>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</si>
  <si>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</si>
  <si>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</si>
  <si>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</si>
  <si>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</si>
  <si>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</si>
  <si>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</si>
  <si>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</si>
  <si>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</si>
  <si>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</si>
  <si>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</si>
  <si>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</si>
  <si>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</si>
  <si>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</si>
  <si>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</si>
  <si>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</si>
  <si>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</si>
  <si>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</si>
  <si>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</si>
  <si>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</si>
  <si>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</si>
  <si>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</si>
  <si>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</si>
  <si>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</si>
  <si>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</si>
  <si>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</si>
  <si>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</si>
  <si>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</si>
  <si>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</si>
  <si>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</si>
  <si>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</si>
  <si>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</si>
  <si>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</si>
  <si>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</si>
  <si>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</si>
  <si>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</si>
  <si>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</si>
  <si>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</si>
  <si>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</si>
  <si>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</si>
  <si>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</si>
  <si>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</si>
  <si>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</si>
  <si>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</si>
  <si>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</si>
  <si>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</si>
  <si>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</si>
  <si>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</si>
  <si>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</si>
  <si>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</si>
  <si>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</si>
  <si>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</si>
  <si>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</si>
  <si>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</si>
  <si>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</si>
  <si>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</si>
  <si>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</si>
  <si>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</si>
  <si>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</si>
  <si>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</si>
  <si>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</si>
  <si>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</si>
  <si>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</si>
  <si>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</si>
  <si>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</si>
  <si>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</si>
  <si>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</si>
  <si>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</si>
  <si>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</si>
  <si>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</si>
  <si>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</si>
  <si>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</si>
  <si>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</si>
  <si>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</si>
  <si>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</si>
  <si>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</si>
  <si>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</si>
  <si>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</si>
  <si>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</si>
  <si>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</si>
  <si>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</si>
  <si>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</si>
  <si>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</si>
  <si>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</si>
  <si>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</si>
  <si>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</si>
  <si>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</si>
  <si>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</si>
  <si>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</si>
  <si>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</si>
  <si>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</si>
  <si>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</si>
  <si>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</si>
  <si>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</si>
  <si>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</si>
  <si>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</si>
  <si>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</si>
  <si>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</si>
  <si>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</si>
  <si>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</si>
  <si>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</si>
  <si>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</si>
  <si>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</si>
  <si>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</si>
  <si>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</si>
  <si>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</si>
  <si>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</si>
  <si>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</si>
  <si>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</si>
  <si>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</si>
  <si>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</si>
  <si>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</si>
  <si>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</si>
  <si>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</si>
  <si>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</si>
  <si>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</si>
  <si>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</si>
  <si>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</si>
  <si>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</si>
  <si>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</si>
  <si>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</si>
  <si>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</si>
  <si>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</si>
  <si>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</si>
  <si>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</si>
  <si>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</si>
  <si>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</si>
  <si>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</si>
  <si>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</si>
  <si>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</si>
  <si>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</si>
  <si>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</si>
  <si>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</si>
  <si>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</si>
  <si>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</si>
  <si>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</si>
  <si>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</si>
  <si>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</si>
  <si>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</si>
  <si>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</si>
  <si>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</si>
  <si>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</si>
  <si>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</si>
  <si>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</si>
  <si>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</si>
  <si>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</si>
  <si>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</si>
  <si>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</si>
  <si>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</si>
  <si>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</si>
  <si>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</si>
  <si>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</si>
  <si>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</si>
  <si>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</si>
  <si>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</si>
  <si>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</si>
  <si>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</si>
  <si>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</si>
  <si>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</si>
  <si>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</si>
  <si>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</si>
  <si>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</si>
  <si>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</si>
  <si>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</si>
  <si>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</si>
  <si>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</si>
  <si>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</si>
  <si>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</si>
  <si>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</si>
  <si>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</si>
  <si>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</si>
  <si>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</si>
  <si>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</si>
  <si>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</si>
  <si>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</si>
  <si>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</si>
  <si>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</si>
  <si>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</si>
  <si>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</si>
  <si>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</si>
  <si>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</si>
  <si>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</si>
  <si>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</si>
  <si>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</si>
  <si>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</si>
  <si>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</si>
  <si>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</si>
  <si>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</si>
  <si>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</si>
  <si>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</si>
  <si>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</si>
  <si>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</si>
  <si>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</si>
  <si>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</si>
  <si>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</si>
  <si>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</si>
  <si>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</si>
  <si>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</si>
  <si>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</si>
  <si>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</si>
  <si>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</si>
  <si>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</si>
  <si>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</si>
  <si>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</si>
  <si>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</si>
  <si>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</si>
  <si>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</si>
  <si>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</si>
  <si>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</si>
  <si>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</si>
  <si>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</si>
  <si>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</si>
  <si>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</si>
  <si>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</si>
  <si>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</si>
  <si>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</si>
  <si>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</si>
  <si>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</si>
  <si>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</si>
  <si>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</si>
  <si>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</si>
  <si>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</si>
  <si>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</si>
  <si>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</si>
  <si>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</si>
  <si>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</si>
  <si>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</si>
  <si>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</si>
  <si>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</si>
  <si>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</si>
  <si>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</si>
  <si>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</si>
  <si>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</si>
  <si>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</si>
  <si>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</si>
  <si>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</si>
  <si>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</si>
  <si>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</si>
  <si>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</si>
  <si>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</si>
  <si>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</si>
  <si>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</si>
  <si>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</si>
  <si>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</si>
  <si>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</si>
  <si>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</si>
  <si>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</si>
  <si>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</si>
  <si>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</si>
  <si>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</si>
  <si>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</si>
  <si>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</si>
  <si>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</si>
  <si>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</si>
  <si>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</si>
  <si>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</si>
  <si>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</si>
  <si>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</si>
  <si>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</si>
  <si>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</si>
  <si>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</si>
  <si>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</si>
  <si>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</si>
  <si>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</si>
  <si>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</si>
  <si>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</si>
  <si>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</si>
  <si>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</si>
  <si>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</si>
  <si>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</si>
  <si>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</si>
  <si>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</si>
  <si>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</si>
  <si>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</si>
  <si>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</si>
  <si>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</si>
  <si>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</si>
  <si>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</si>
  <si>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</si>
  <si>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</si>
  <si>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</si>
  <si>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</si>
  <si>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</si>
  <si>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</si>
  <si>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</si>
  <si>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</si>
  <si>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</si>
  <si>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</si>
  <si>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</si>
  <si>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</si>
  <si>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</si>
  <si>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</si>
  <si>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</si>
  <si>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</si>
  <si>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</si>
  <si>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</si>
  <si>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</si>
  <si>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</si>
  <si>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</si>
  <si>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</si>
  <si>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</si>
  <si>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</si>
  <si>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</si>
  <si>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</si>
  <si>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</si>
  <si>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</si>
  <si>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</si>
  <si>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</si>
  <si>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</si>
  <si>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</si>
  <si>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</si>
  <si>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</si>
  <si>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</si>
  <si>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</si>
  <si>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</si>
  <si>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</si>
  <si>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</si>
  <si>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</si>
  <si>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</si>
  <si>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</si>
  <si>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</si>
  <si>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</si>
  <si>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</si>
  <si>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</si>
  <si>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</si>
  <si>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</si>
  <si>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</si>
  <si>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</si>
  <si>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</si>
  <si>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</si>
  <si>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</si>
  <si>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</si>
  <si>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</si>
  <si>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</si>
  <si>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</si>
  <si>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</si>
  <si>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</si>
  <si>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</si>
  <si>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</si>
  <si>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</si>
  <si>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</si>
  <si>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</si>
  <si>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</si>
  <si>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</si>
  <si>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</si>
  <si>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</si>
  <si>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</si>
  <si>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</si>
  <si>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</si>
  <si>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</si>
  <si>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</si>
  <si>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</si>
  <si>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</si>
  <si>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</si>
  <si>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</si>
  <si>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</si>
  <si>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</si>
  <si>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</si>
  <si>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</si>
  <si>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</si>
  <si>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</si>
  <si>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</si>
  <si>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</si>
  <si>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</si>
  <si>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</si>
  <si>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</si>
  <si>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</si>
  <si>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</si>
  <si>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</si>
  <si>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</si>
  <si>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</si>
  <si>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</si>
  <si>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</si>
  <si>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</si>
  <si>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</si>
  <si>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</si>
  <si>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</si>
  <si>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</si>
  <si>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</si>
  <si>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</si>
  <si>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</si>
  <si>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</si>
  <si>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</si>
  <si>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</si>
  <si>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</si>
  <si>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</si>
  <si>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</si>
  <si>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</si>
  <si>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</si>
  <si>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</si>
  <si>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</si>
  <si>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</si>
  <si>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</si>
  <si>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</si>
  <si>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</si>
  <si>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</si>
  <si>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</si>
  <si>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</si>
  <si>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</si>
  <si>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</si>
  <si>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</si>
  <si>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</si>
  <si>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</si>
  <si>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</si>
  <si>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</si>
  <si>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</si>
  <si>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</si>
  <si>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</si>
  <si>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</si>
  <si>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</si>
  <si>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</si>
  <si>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</si>
  <si>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</si>
  <si>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</si>
  <si>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</si>
  <si>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</si>
  <si>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</si>
  <si>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</si>
  <si>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</si>
  <si>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</si>
  <si>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</si>
  <si>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</si>
  <si>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</si>
  <si>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</si>
  <si>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</si>
  <si>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</si>
  <si>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</si>
  <si>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</si>
  <si>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</si>
  <si>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</si>
  <si>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</si>
  <si>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</si>
  <si>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</si>
  <si>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</si>
  <si>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</si>
  <si>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</si>
  <si>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</si>
  <si>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</si>
  <si>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</si>
  <si>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</si>
  <si>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</si>
  <si>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</si>
  <si>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</si>
  <si>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</si>
  <si>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</si>
  <si>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</si>
  <si>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</si>
  <si>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</si>
  <si>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</si>
  <si>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</si>
  <si>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</si>
  <si>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</si>
  <si>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</si>
  <si>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</si>
  <si>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</si>
  <si>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</si>
  <si>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</si>
  <si>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</si>
  <si>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</si>
  <si>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</si>
  <si>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</si>
  <si>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</si>
  <si>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</si>
  <si>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</si>
  <si>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</si>
  <si>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</si>
  <si>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</si>
  <si>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</si>
  <si>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</si>
  <si>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</si>
  <si>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</si>
  <si>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</si>
  <si>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</si>
  <si>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</si>
  <si>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</si>
  <si>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</si>
  <si>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</si>
  <si>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</si>
  <si>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</si>
  <si>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</si>
  <si>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</si>
  <si>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</si>
  <si>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</si>
  <si>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</si>
  <si>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</si>
  <si>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</si>
  <si>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</si>
  <si>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</si>
  <si>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</si>
  <si>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</si>
  <si>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</si>
  <si>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</si>
  <si>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</si>
  <si>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</si>
  <si>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</si>
  <si>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</si>
  <si>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</si>
  <si>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</si>
  <si>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</si>
  <si>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</si>
  <si>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</si>
  <si>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</si>
  <si>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</si>
  <si>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</si>
  <si>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</si>
  <si>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</si>
  <si>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</si>
  <si>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</si>
  <si>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</si>
  <si>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</si>
  <si>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</si>
  <si>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</si>
  <si>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</si>
  <si>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</si>
  <si>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</si>
  <si>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</si>
  <si>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</si>
  <si>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</si>
  <si>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</si>
  <si>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</si>
  <si>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</si>
  <si>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</si>
  <si>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</si>
  <si>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</si>
  <si>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</si>
  <si>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</si>
  <si>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</si>
  <si>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</si>
  <si>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</si>
  <si>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</si>
  <si>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</si>
  <si>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</si>
  <si>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</si>
  <si>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</si>
  <si>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</si>
  <si>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</si>
  <si>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</si>
  <si>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</si>
  <si>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</si>
  <si>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</si>
  <si>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</si>
  <si>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</si>
  <si>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</si>
  <si>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</si>
  <si>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</si>
  <si>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</si>
  <si>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</si>
  <si>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</si>
  <si>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</si>
  <si>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</si>
  <si>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</si>
  <si>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</si>
  <si>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</si>
  <si>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</si>
  <si>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</si>
  <si>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</si>
  <si>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</si>
  <si>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</si>
  <si>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</si>
  <si>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</si>
  <si>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</si>
  <si>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</si>
  <si>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</si>
  <si>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</si>
  <si>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</si>
  <si>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</si>
  <si>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</si>
  <si>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</si>
  <si>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</si>
  <si>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</si>
  <si>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</si>
  <si>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</si>
  <si>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</si>
  <si>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</si>
  <si>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</si>
  <si>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</si>
  <si>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</si>
  <si>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</si>
  <si>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</si>
  <si>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</si>
  <si>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</si>
  <si>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</si>
  <si>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</si>
  <si>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</si>
  <si>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</si>
  <si>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</si>
  <si>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</si>
  <si>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</si>
  <si>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</si>
  <si>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</si>
  <si>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</si>
  <si>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</si>
  <si>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</si>
  <si>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</si>
  <si>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</si>
  <si>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</si>
  <si>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</si>
  <si>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</si>
  <si>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</si>
  <si>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</si>
  <si>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</si>
  <si>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</si>
  <si>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</si>
  <si>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</si>
  <si>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</si>
  <si>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</si>
  <si>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</si>
  <si>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</si>
  <si>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</si>
  <si>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</si>
  <si>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</si>
  <si>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</si>
  <si>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</si>
  <si>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</si>
  <si>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</si>
  <si>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</si>
  <si>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</si>
  <si>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</si>
  <si>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</si>
  <si>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</si>
  <si>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</si>
  <si>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</si>
  <si>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</si>
  <si>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</si>
  <si>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</si>
  <si>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</si>
  <si>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</si>
  <si>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</si>
  <si>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</si>
  <si>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</si>
  <si>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</si>
  <si>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</si>
  <si>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</si>
  <si>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</si>
  <si>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</si>
  <si>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</si>
  <si>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</si>
  <si>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</si>
  <si>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</si>
  <si>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</si>
  <si>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</si>
  <si>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</si>
  <si>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</si>
  <si>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</si>
  <si>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</si>
  <si>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</si>
  <si>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</si>
  <si>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</si>
  <si>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</si>
  <si>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</si>
  <si>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</si>
  <si>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</si>
  <si>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</si>
  <si>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</si>
  <si>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</si>
  <si>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</si>
  <si>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</si>
  <si>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</si>
  <si>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</si>
  <si>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</si>
  <si>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</si>
  <si>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</si>
  <si>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</si>
  <si>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</si>
  <si>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</si>
  <si>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</si>
  <si>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</si>
  <si>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</si>
  <si>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</si>
  <si>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</si>
  <si>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</si>
  <si>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</si>
  <si>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</si>
  <si>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</si>
  <si>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</si>
  <si>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</si>
  <si>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</si>
  <si>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</si>
  <si>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</si>
  <si>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</si>
  <si>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</si>
  <si>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</si>
  <si>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</si>
  <si>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</si>
  <si>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</si>
  <si>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</si>
  <si>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</si>
  <si>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</si>
  <si>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</si>
  <si>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</si>
  <si>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</si>
  <si>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</si>
  <si>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</si>
  <si>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</si>
  <si>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</si>
  <si>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</si>
  <si>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</si>
  <si>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</si>
  <si>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</si>
  <si>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</si>
  <si>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</si>
  <si>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</si>
  <si>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</si>
  <si>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</si>
  <si>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</si>
  <si>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</si>
  <si>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</si>
  <si>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</si>
  <si>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</si>
  <si>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</si>
  <si>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</si>
  <si>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</si>
  <si>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</si>
  <si>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</si>
  <si>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</si>
  <si>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</si>
  <si>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</si>
  <si>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</si>
  <si>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</si>
  <si>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</si>
  <si>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</si>
  <si>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</si>
  <si>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</si>
  <si>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</si>
  <si>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</si>
  <si>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</si>
  <si>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</si>
  <si>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</si>
  <si>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</si>
  <si>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</si>
  <si>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</si>
  <si>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</si>
  <si>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</si>
  <si>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</si>
  <si>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</si>
  <si>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</si>
  <si>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</si>
  <si>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</si>
  <si>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</si>
  <si>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</si>
  <si>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</si>
  <si>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</si>
  <si>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</si>
  <si>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</si>
  <si>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</si>
  <si>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</si>
  <si>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</si>
  <si>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</si>
  <si>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</si>
  <si>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</si>
  <si>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</si>
  <si>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</si>
  <si>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</si>
  <si>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</si>
  <si>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</si>
  <si>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</si>
  <si>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</si>
  <si>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</si>
  <si>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</si>
  <si>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</si>
  <si>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</si>
  <si>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</si>
  <si>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</si>
  <si>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</si>
  <si>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</si>
  <si>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</si>
  <si>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</si>
  <si>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</si>
  <si>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</si>
  <si>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</si>
  <si>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</si>
  <si>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</si>
  <si>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</si>
  <si>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</si>
  <si>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</si>
  <si>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</si>
  <si>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</si>
  <si>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</si>
  <si>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</si>
  <si>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</si>
  <si>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</si>
  <si>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</si>
  <si>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</si>
  <si>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</si>
  <si>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</si>
  <si>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</si>
  <si>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</si>
  <si>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</si>
  <si>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</si>
  <si>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</si>
  <si>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</si>
  <si>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</si>
  <si>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</si>
  <si>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</si>
  <si>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</si>
  <si>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</si>
  <si>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</si>
  <si>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</si>
  <si>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</si>
  <si>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</si>
  <si>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</si>
  <si>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</si>
  <si>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</si>
  <si>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</si>
  <si>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</si>
  <si>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</si>
  <si>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</si>
  <si>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</si>
  <si>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</si>
  <si>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</si>
  <si>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</si>
  <si>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</si>
  <si>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</si>
  <si>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</si>
  <si>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</si>
  <si>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</si>
  <si>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</si>
  <si>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</si>
  <si>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</si>
  <si>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</si>
  <si>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</si>
  <si>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</si>
  <si>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</si>
  <si>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</si>
  <si>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</si>
  <si>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</si>
  <si>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</si>
  <si>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</si>
  <si>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</si>
  <si>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</si>
  <si>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</si>
  <si>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</si>
  <si>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</si>
  <si>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</si>
  <si>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</si>
  <si>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</si>
  <si>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</si>
  <si>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</si>
  <si>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</si>
  <si>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</si>
  <si>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</si>
  <si>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</si>
  <si>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</si>
  <si>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</si>
  <si>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</si>
  <si>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</si>
  <si>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</si>
  <si>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</si>
  <si>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</si>
  <si>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</si>
  <si>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</si>
  <si>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</si>
  <si>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</si>
  <si>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</si>
  <si>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</si>
  <si>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</si>
  <si>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</si>
  <si>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</si>
  <si>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</si>
  <si>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</si>
  <si>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</si>
  <si>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</si>
  <si>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</si>
  <si>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</si>
  <si>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</si>
  <si>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</si>
  <si>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</si>
  <si>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</si>
  <si>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</si>
  <si>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</si>
  <si>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</si>
  <si>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</si>
  <si>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</si>
  <si>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</si>
  <si>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</si>
  <si>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</si>
  <si>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</si>
  <si>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</si>
  <si>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</si>
  <si>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</si>
  <si>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</si>
  <si>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</si>
  <si>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</si>
  <si>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</si>
  <si>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</si>
  <si>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</si>
  <si>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</si>
  <si>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</si>
  <si>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</si>
  <si>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</si>
  <si>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</si>
  <si>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</si>
  <si>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</si>
  <si>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</si>
  <si>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</si>
  <si>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</si>
  <si>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</si>
  <si>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</si>
  <si>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</si>
  <si>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</si>
  <si>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</si>
  <si>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</si>
  <si>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</si>
  <si>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</si>
  <si>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</si>
  <si>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</si>
  <si>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</si>
  <si>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</si>
  <si>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</si>
  <si>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</si>
  <si>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</si>
  <si>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</si>
  <si>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</si>
  <si>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</si>
  <si>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</si>
  <si>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</si>
  <si>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</si>
  <si>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</si>
  <si>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</si>
  <si>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</si>
  <si>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</si>
  <si>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</si>
  <si>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</si>
  <si>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</si>
  <si>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</si>
  <si>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</si>
  <si>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</si>
  <si>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</si>
  <si>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</si>
  <si>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</si>
  <si>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</si>
  <si>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</si>
  <si>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</si>
  <si>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</si>
  <si>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</si>
  <si>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</si>
  <si>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</si>
  <si>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</si>
  <si>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</si>
  <si>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</si>
  <si>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</si>
  <si>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</si>
  <si>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</si>
  <si>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</si>
  <si>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</si>
  <si>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</si>
  <si>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</si>
  <si>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</si>
  <si>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</si>
  <si>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</si>
  <si>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</si>
  <si>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</si>
  <si>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</si>
  <si>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</si>
  <si>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</si>
  <si>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</si>
  <si>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</si>
  <si>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</si>
  <si>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</si>
  <si>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</si>
  <si>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</si>
  <si>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</si>
  <si>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</si>
  <si>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</si>
  <si>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</si>
  <si>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</si>
  <si>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</si>
  <si>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</si>
  <si>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</si>
  <si>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</si>
  <si>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</si>
  <si>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</si>
  <si>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</si>
  <si>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</si>
  <si>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</si>
  <si>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</si>
  <si>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</si>
  <si>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</si>
  <si>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</si>
  <si>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</si>
  <si>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</si>
  <si>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</si>
  <si>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</si>
  <si>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</si>
  <si>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</si>
  <si>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</si>
  <si>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</si>
  <si>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</si>
  <si>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</si>
  <si>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</si>
  <si>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</si>
  <si>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</si>
  <si>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</si>
  <si>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</si>
  <si>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</si>
  <si>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</si>
  <si>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</si>
  <si>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</si>
  <si>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</si>
  <si>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</si>
  <si>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</si>
  <si>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</si>
  <si>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</si>
  <si>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</si>
  <si>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</si>
  <si>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</si>
  <si>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</si>
  <si>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</si>
  <si>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</si>
  <si>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</si>
  <si>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</si>
  <si>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</si>
  <si>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</si>
  <si>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</si>
  <si>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</si>
  <si>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</si>
  <si>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</si>
  <si>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</si>
  <si>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</si>
  <si>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</si>
  <si>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</si>
  <si>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</si>
  <si>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</si>
  <si>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</si>
  <si>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</si>
  <si>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</si>
  <si>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</si>
  <si>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</si>
  <si>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</si>
  <si>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</si>
  <si>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</si>
  <si>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</si>
  <si>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</si>
  <si>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</si>
  <si>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</si>
  <si>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</si>
  <si>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</si>
  <si>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</si>
  <si>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</si>
  <si>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</si>
  <si>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</si>
  <si>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</si>
  <si>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</si>
  <si>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</si>
  <si>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</si>
  <si>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</si>
  <si>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</si>
  <si>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</si>
  <si>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</si>
  <si>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</si>
  <si>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</si>
  <si>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</si>
  <si>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</si>
  <si>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</si>
  <si>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</si>
  <si>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</si>
  <si>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</si>
  <si>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</si>
  <si>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</si>
  <si>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</si>
  <si>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</si>
  <si>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</si>
  <si>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</si>
  <si>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</si>
  <si>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</si>
  <si>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</si>
  <si>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</si>
  <si>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</si>
  <si>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</si>
  <si>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</si>
  <si>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</si>
  <si>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</si>
  <si>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</si>
  <si>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</si>
  <si>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</si>
  <si>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</si>
  <si>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</si>
  <si>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</si>
  <si>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</si>
  <si>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</si>
  <si>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</si>
  <si>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</si>
  <si>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</si>
  <si>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</si>
  <si>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</si>
  <si>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</si>
  <si>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</si>
  <si>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</si>
  <si>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</si>
  <si>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</si>
  <si>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</si>
  <si>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</si>
  <si>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</si>
  <si>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</si>
  <si>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</si>
  <si>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</si>
  <si>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</si>
  <si>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</si>
  <si>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</si>
  <si>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</si>
  <si>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</si>
  <si>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</si>
  <si>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</si>
  <si>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</si>
  <si>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</si>
  <si>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</si>
  <si>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</si>
  <si>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</si>
  <si>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</si>
  <si>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</si>
  <si>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</si>
  <si>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</si>
  <si>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</si>
  <si>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</si>
  <si>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</si>
  <si>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</si>
  <si>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</si>
  <si>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</si>
  <si>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</si>
  <si>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</si>
  <si>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</si>
  <si>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</si>
  <si>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</si>
  <si>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</si>
  <si>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</si>
  <si>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</si>
  <si>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</si>
  <si>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</si>
  <si>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</si>
  <si>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</si>
  <si>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</si>
  <si>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</si>
  <si>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</si>
  <si>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</si>
  <si>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</si>
  <si>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</si>
  <si>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</si>
  <si>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</si>
  <si>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</si>
  <si>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</si>
  <si>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</si>
  <si>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</si>
  <si>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</si>
  <si>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</si>
  <si>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</si>
  <si>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</si>
  <si>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</si>
  <si>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</si>
  <si>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</si>
  <si>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</si>
  <si>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</si>
  <si>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</si>
  <si>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</si>
  <si>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</si>
  <si>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</si>
  <si>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</si>
  <si>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</si>
  <si>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</si>
  <si>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</si>
  <si>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</si>
  <si>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</si>
  <si>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</si>
  <si>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</si>
  <si>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</si>
  <si>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</si>
  <si>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</si>
  <si>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</si>
  <si>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</si>
  <si>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</si>
  <si>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</si>
  <si>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</si>
  <si>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</si>
  <si>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</si>
  <si>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</si>
  <si>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</si>
  <si>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</si>
  <si>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</si>
  <si>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</si>
  <si>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</si>
  <si>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</si>
  <si>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</si>
  <si>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</si>
  <si>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</si>
  <si>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</si>
  <si>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</si>
  <si>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</si>
  <si>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</si>
  <si>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</si>
  <si>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</si>
  <si>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</si>
  <si>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</si>
  <si>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</si>
  <si>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</si>
  <si>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</si>
  <si>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</si>
  <si>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</si>
  <si>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</si>
  <si>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</si>
  <si>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</si>
  <si>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</si>
  <si>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</si>
  <si>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</si>
  <si>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</si>
  <si>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</si>
  <si>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</si>
  <si>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</si>
  <si>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</si>
  <si>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</si>
  <si>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</si>
  <si>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</si>
  <si>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</si>
  <si>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</si>
  <si>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</si>
  <si>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</si>
  <si>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</si>
  <si>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</si>
  <si>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</si>
  <si>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</si>
  <si>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</si>
  <si>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</si>
  <si>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</si>
  <si>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</si>
  <si>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</si>
  <si>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</si>
  <si>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</si>
  <si>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</si>
  <si>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</si>
  <si>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</si>
  <si>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</si>
  <si>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</si>
  <si>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</si>
  <si>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</si>
  <si>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</si>
  <si>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</si>
  <si>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</si>
  <si>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</si>
  <si>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</si>
  <si>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</si>
  <si>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</si>
  <si>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</si>
  <si>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</si>
  <si>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</si>
  <si>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</si>
  <si>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</si>
  <si>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</si>
  <si>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</si>
  <si>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</si>
  <si>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</si>
  <si>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</si>
  <si>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</si>
  <si>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</si>
  <si>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</si>
  <si>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</si>
  <si>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</si>
  <si>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</si>
  <si>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</si>
  <si>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</si>
  <si>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</si>
  <si>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</si>
  <si>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</si>
  <si>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</si>
  <si>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</si>
  <si>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</si>
  <si>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</si>
  <si>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</si>
  <si>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</si>
  <si>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</si>
  <si>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</si>
  <si>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</si>
  <si>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</si>
  <si>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</si>
  <si>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</si>
  <si>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</si>
  <si>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</si>
  <si>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</si>
  <si>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</si>
  <si>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</si>
  <si>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</si>
  <si>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</si>
  <si>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</si>
  <si>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</si>
  <si>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</si>
  <si>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</si>
  <si>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</si>
  <si>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</si>
  <si>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</si>
  <si>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</si>
  <si>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</si>
  <si>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</si>
  <si>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</si>
  <si>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</si>
  <si>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</si>
  <si>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</si>
  <si>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</si>
  <si>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</si>
  <si>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</si>
  <si>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</si>
  <si>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</si>
  <si>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</si>
  <si>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</si>
  <si>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</si>
  <si>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</si>
  <si>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</si>
  <si>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</si>
  <si>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</si>
  <si>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</si>
  <si>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</si>
  <si>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</si>
  <si>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</si>
  <si>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</si>
  <si>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</si>
  <si>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</si>
  <si>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</si>
  <si>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</si>
  <si>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</si>
  <si>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</si>
  <si>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</si>
  <si>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</si>
  <si>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</si>
  <si>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</si>
  <si>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</si>
  <si>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</si>
  <si>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</si>
  <si>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</si>
  <si>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</si>
  <si>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</si>
  <si>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</si>
  <si>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</si>
  <si>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</si>
  <si>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</si>
  <si>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</si>
  <si>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</si>
  <si>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</si>
  <si>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</si>
  <si>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</si>
  <si>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</si>
  <si>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</si>
  <si>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</si>
  <si>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</si>
  <si>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</si>
  <si>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</si>
  <si>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</si>
  <si>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</si>
  <si>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</si>
  <si>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</si>
  <si>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</si>
  <si>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</si>
  <si>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</si>
  <si>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</si>
  <si>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</si>
  <si>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</si>
  <si>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</si>
  <si>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</si>
  <si>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</si>
  <si>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</si>
  <si>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</si>
  <si>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</si>
  <si>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</si>
  <si>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</si>
  <si>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</si>
  <si>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</si>
  <si>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</si>
  <si>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</si>
  <si>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</si>
  <si>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</si>
  <si>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</si>
  <si>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</si>
  <si>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</si>
  <si>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</si>
  <si>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</si>
  <si>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</si>
  <si>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</si>
  <si>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</si>
  <si>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</si>
  <si>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</si>
  <si>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</si>
  <si>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</si>
  <si>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</si>
  <si>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</si>
  <si>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</si>
  <si>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</si>
  <si>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</si>
  <si>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</si>
  <si>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</si>
  <si>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</si>
  <si>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</si>
  <si>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</si>
  <si>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</si>
  <si>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</si>
  <si>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</si>
  <si>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</si>
  <si>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</si>
  <si>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</si>
  <si>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</si>
  <si>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</si>
  <si>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</si>
  <si>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</si>
  <si>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</si>
  <si>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</si>
  <si>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</si>
  <si>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</si>
  <si>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</si>
  <si>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</si>
  <si>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</si>
  <si>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</si>
  <si>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</si>
  <si>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</si>
  <si>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</si>
  <si>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</si>
  <si>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</si>
  <si>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</si>
  <si>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</si>
  <si>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</si>
  <si>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</si>
  <si>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</si>
  <si>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</si>
  <si>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</si>
  <si>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</si>
  <si>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</si>
  <si>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</si>
  <si>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</si>
  <si>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</si>
  <si>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</si>
  <si>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</si>
  <si>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</si>
  <si>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</si>
  <si>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</si>
  <si>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</si>
  <si>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</si>
  <si>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</si>
  <si>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</si>
  <si>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</si>
  <si>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</si>
  <si>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</si>
  <si>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</si>
  <si>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</si>
  <si>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</si>
  <si>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</si>
  <si>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</si>
  <si>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</si>
  <si>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</si>
  <si>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</si>
  <si>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</si>
  <si>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</si>
  <si>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</si>
  <si>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</si>
  <si>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</si>
  <si>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</si>
  <si>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</si>
  <si>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</si>
  <si>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</si>
  <si>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</si>
  <si>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</si>
  <si>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</si>
  <si>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</si>
  <si>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</si>
  <si>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</si>
  <si>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</si>
  <si>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</si>
  <si>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</si>
  <si>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</si>
  <si>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</si>
  <si>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</si>
  <si>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</si>
  <si>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</si>
  <si>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</si>
  <si>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</si>
  <si>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</si>
  <si>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</si>
  <si>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</si>
  <si>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</si>
  <si>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</si>
  <si>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</si>
  <si>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</si>
  <si>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</si>
  <si>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</si>
  <si>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</si>
  <si>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</si>
  <si>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</si>
  <si>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</si>
  <si>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</si>
  <si>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</si>
  <si>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</si>
  <si>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</si>
  <si>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</si>
  <si>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</si>
  <si>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</si>
  <si>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</si>
  <si>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</si>
  <si>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</si>
  <si>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</si>
  <si>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</si>
  <si>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</si>
  <si>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</si>
  <si>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</si>
  <si>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</si>
  <si>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</si>
  <si>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</si>
  <si>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</si>
  <si>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</si>
  <si>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</si>
  <si>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</si>
  <si>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</si>
  <si>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</si>
  <si>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</si>
  <si>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</si>
  <si>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</si>
  <si>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</si>
  <si>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</si>
  <si>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</si>
  <si>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</si>
  <si>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</si>
  <si>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</si>
  <si>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</si>
  <si>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</si>
  <si>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</si>
  <si>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</si>
  <si>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</si>
  <si>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</si>
  <si>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</si>
  <si>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</si>
  <si>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</si>
  <si>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</si>
  <si>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</si>
  <si>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</si>
  <si>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</si>
  <si>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</si>
  <si>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</si>
  <si>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</si>
  <si>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</si>
  <si>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</si>
  <si>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</si>
  <si>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</si>
  <si>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</si>
  <si>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</si>
  <si>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</si>
  <si>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</si>
  <si>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</si>
  <si>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</si>
  <si>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</si>
  <si>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</si>
  <si>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</si>
  <si>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</si>
  <si>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</si>
  <si>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</si>
  <si>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</si>
  <si>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</si>
  <si>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</si>
  <si>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</si>
  <si>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</si>
  <si>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</si>
  <si>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</si>
  <si>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</si>
  <si>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</si>
  <si>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</si>
  <si>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</si>
  <si>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</si>
  <si>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</si>
  <si>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</si>
  <si>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</si>
  <si>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</si>
  <si>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</si>
  <si>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</si>
  <si>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</si>
  <si>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</si>
  <si>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</si>
  <si>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</si>
  <si>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</si>
  <si>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</si>
  <si>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</si>
  <si>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</si>
  <si>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</si>
  <si>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</si>
  <si>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</si>
  <si>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</si>
  <si>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</si>
  <si>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</si>
  <si>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</si>
  <si>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</si>
  <si>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</si>
  <si>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</si>
  <si>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</si>
  <si>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</si>
  <si>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</si>
  <si>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</si>
  <si>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</si>
  <si>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</si>
  <si>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</si>
  <si>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</si>
  <si>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</si>
  <si>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</si>
  <si>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</si>
  <si>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</si>
  <si>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</si>
  <si>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</si>
  <si>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</si>
  <si>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</si>
  <si>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</si>
  <si>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</si>
  <si>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</si>
  <si>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</si>
  <si>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</si>
  <si>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</si>
  <si>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</si>
  <si>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</si>
  <si>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</si>
  <si>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</si>
  <si>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</si>
  <si>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</si>
  <si>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</si>
  <si>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</si>
  <si>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</si>
  <si>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</si>
  <si>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</si>
  <si>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</si>
  <si>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</si>
  <si>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</si>
  <si>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</si>
  <si>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</si>
  <si>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</si>
  <si>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</si>
  <si>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</si>
  <si>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</si>
  <si>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</si>
  <si>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</si>
  <si>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</si>
  <si>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</si>
  <si>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</si>
  <si>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</si>
  <si>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</si>
  <si>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</si>
  <si>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</si>
  <si>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</si>
  <si>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</si>
  <si>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</si>
  <si>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</si>
  <si>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</si>
  <si>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</si>
  <si>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</si>
  <si>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</si>
  <si>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</si>
  <si>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</si>
  <si>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</si>
  <si>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</si>
  <si>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</si>
  <si>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</si>
  <si>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</si>
  <si>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</si>
  <si>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</si>
  <si>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</si>
  <si>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</si>
  <si>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</si>
  <si>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</si>
  <si>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</si>
  <si>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</si>
  <si>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</si>
  <si>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</si>
  <si>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</si>
  <si>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</si>
  <si>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</si>
  <si>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</si>
  <si>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</si>
  <si>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</si>
  <si>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</si>
  <si>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</si>
  <si>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</si>
  <si>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</si>
  <si>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</si>
  <si>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</si>
  <si>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</si>
  <si>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</si>
  <si>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</si>
  <si>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</si>
  <si>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</si>
  <si>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</si>
  <si>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</si>
  <si>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</si>
  <si>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</si>
  <si>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</si>
  <si>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</si>
  <si>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</si>
  <si>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</si>
  <si>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</si>
  <si>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</si>
  <si>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</si>
  <si>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</si>
  <si>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</si>
  <si>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</si>
  <si>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</si>
  <si>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</si>
  <si>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</si>
  <si>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</si>
  <si>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</si>
  <si>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</si>
  <si>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</si>
  <si>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</si>
  <si>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</si>
  <si>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</si>
  <si>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</si>
  <si>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</si>
  <si>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</si>
  <si>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</si>
  <si>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</si>
  <si>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</si>
  <si>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</si>
  <si>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</si>
  <si>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</si>
  <si>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</si>
  <si>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</si>
  <si>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</si>
  <si>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</si>
  <si>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</si>
  <si>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</si>
  <si>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</si>
  <si>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</si>
  <si>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</si>
  <si>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</si>
  <si>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</si>
  <si>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</si>
  <si>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</si>
  <si>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</si>
  <si>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</si>
  <si>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</si>
  <si>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</si>
  <si>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</si>
  <si>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</si>
  <si>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</si>
  <si>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</si>
  <si>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</si>
  <si>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</si>
  <si>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</si>
  <si>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</si>
  <si>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</si>
  <si>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</si>
  <si>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</si>
  <si>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</si>
  <si>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</si>
  <si>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</si>
  <si>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</si>
  <si>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</si>
  <si>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</si>
  <si>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</si>
  <si>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</si>
  <si>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</si>
  <si>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</si>
  <si>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</si>
  <si>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</si>
  <si>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</si>
  <si>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</si>
  <si>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</si>
  <si>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</si>
  <si>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</si>
  <si>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</si>
  <si>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</si>
  <si>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</si>
  <si>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</si>
  <si>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</si>
  <si>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</si>
  <si>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</si>
  <si>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</si>
  <si>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</si>
  <si>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</si>
  <si>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</si>
  <si>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</si>
  <si>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</si>
  <si>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</si>
  <si>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</si>
  <si>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</si>
  <si>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</si>
  <si>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</si>
  <si>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</si>
  <si>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</si>
  <si>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</si>
  <si>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</si>
  <si>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</si>
  <si>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</si>
  <si>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</si>
  <si>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</si>
  <si>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</si>
  <si>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</si>
  <si>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</si>
  <si>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</si>
  <si>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</si>
  <si>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</si>
  <si>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</si>
  <si>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</si>
  <si>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</si>
  <si>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</si>
  <si>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</si>
  <si>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</si>
  <si>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</si>
  <si>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</si>
  <si>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</si>
  <si>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</si>
  <si>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</si>
  <si>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</si>
  <si>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</si>
  <si>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</si>
  <si>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</si>
  <si>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</si>
  <si>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</si>
  <si>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</si>
  <si>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</si>
  <si>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</si>
  <si>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</si>
  <si>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</si>
  <si>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</si>
  <si>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</si>
  <si>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</si>
  <si>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</si>
  <si>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</si>
  <si>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</si>
  <si>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</si>
  <si>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</si>
  <si>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</si>
  <si>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</si>
  <si>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</si>
  <si>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</si>
  <si>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</si>
  <si>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</si>
  <si>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</si>
  <si>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</si>
  <si>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</si>
  <si>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</si>
  <si>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</si>
  <si>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</si>
  <si>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</si>
  <si>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</si>
  <si>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</si>
  <si>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</si>
  <si>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</si>
  <si>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</si>
  <si>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</si>
  <si>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</si>
  <si>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</si>
  <si>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</si>
  <si>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</si>
  <si>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</si>
  <si>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</si>
  <si>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</si>
  <si>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</si>
  <si>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</si>
  <si>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</si>
  <si>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</si>
  <si>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</si>
  <si>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</si>
  <si>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</si>
  <si>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</si>
  <si>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</si>
  <si>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</si>
  <si>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</si>
  <si>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</si>
  <si>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</si>
  <si>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</si>
  <si>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</si>
  <si>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</si>
  <si>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</si>
  <si>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</si>
  <si>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</si>
  <si>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</si>
  <si>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</si>
  <si>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</si>
  <si>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</si>
  <si>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</si>
  <si>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</si>
  <si>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</si>
  <si>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</si>
  <si>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</si>
  <si>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</si>
  <si>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</si>
  <si>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</si>
  <si>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</si>
  <si>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</si>
  <si>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</si>
  <si>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</si>
  <si>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</si>
  <si>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</si>
  <si>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</si>
  <si>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</si>
  <si>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</si>
  <si>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</si>
  <si>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</si>
  <si>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</si>
  <si>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</si>
  <si>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</si>
  <si>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</si>
  <si>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</si>
  <si>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</si>
  <si>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</si>
  <si>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</si>
  <si>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</si>
  <si>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</si>
  <si>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</si>
  <si>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</si>
  <si>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</si>
  <si>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</si>
  <si>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</si>
  <si>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</si>
  <si>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</si>
  <si>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</si>
  <si>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</si>
  <si>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</si>
  <si>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</si>
  <si>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</si>
  <si>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</si>
  <si>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</si>
  <si>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</si>
  <si>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</si>
  <si>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</si>
  <si>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</si>
  <si>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</si>
  <si>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</si>
  <si>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</si>
  <si>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</si>
  <si>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</si>
  <si>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</si>
  <si>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</si>
  <si>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</si>
  <si>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</si>
  <si>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</si>
  <si>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</si>
  <si>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</si>
  <si>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</si>
  <si>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</si>
  <si>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</si>
  <si>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</si>
  <si>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</si>
  <si>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</si>
  <si>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</si>
  <si>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</si>
  <si>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</si>
  <si>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</si>
  <si>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</si>
  <si>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</si>
  <si>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</si>
  <si>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</si>
  <si>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</si>
  <si>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</si>
  <si>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</si>
  <si>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</si>
  <si>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</si>
  <si>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</si>
  <si>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</si>
  <si>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</si>
  <si>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</si>
  <si>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</si>
  <si>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</si>
  <si>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</si>
  <si>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</si>
  <si>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</si>
  <si>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</si>
  <si>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</si>
  <si>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</si>
  <si>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</si>
  <si>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</si>
  <si>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</si>
  <si>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</si>
  <si>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</si>
  <si>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</si>
  <si>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</si>
  <si>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</si>
  <si>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</si>
  <si>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</si>
  <si>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</si>
  <si>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</si>
  <si>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</si>
  <si>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</si>
  <si>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</si>
  <si>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</si>
  <si>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</si>
  <si>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</si>
  <si>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</si>
  <si>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</si>
  <si>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</si>
  <si>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</si>
  <si>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</si>
  <si>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</si>
  <si>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</si>
  <si>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</si>
  <si>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</si>
  <si>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</si>
  <si>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</si>
  <si>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</si>
  <si>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</si>
  <si>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</si>
  <si>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</si>
  <si>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</si>
  <si>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</si>
  <si>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</si>
  <si>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</si>
  <si>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</si>
  <si>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</si>
  <si>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</si>
  <si>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</si>
  <si>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</si>
  <si>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</si>
  <si>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</si>
  <si>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</si>
  <si>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</si>
  <si>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</si>
  <si>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</si>
  <si>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</si>
  <si>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</si>
  <si>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</si>
  <si>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</si>
  <si>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</si>
  <si>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</si>
  <si>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</si>
  <si>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</si>
  <si>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</si>
  <si>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</si>
  <si>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</si>
  <si>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</si>
  <si>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</si>
  <si>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</si>
  <si>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</si>
  <si>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</si>
  <si>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</si>
  <si>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</si>
  <si>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</si>
  <si>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</si>
  <si>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</si>
  <si>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</si>
  <si>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</si>
  <si>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</si>
  <si>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</si>
  <si>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</si>
  <si>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</si>
  <si>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</si>
  <si>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</si>
  <si>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</si>
  <si>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</si>
  <si>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</si>
  <si>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</si>
  <si>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</si>
  <si>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</si>
  <si>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</si>
  <si>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</si>
  <si>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</si>
  <si>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</si>
  <si>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</si>
  <si>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</si>
  <si>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</si>
  <si>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</si>
  <si>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</si>
  <si>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</si>
  <si>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</si>
  <si>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</si>
  <si>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</si>
  <si>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</si>
  <si>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</si>
  <si>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</si>
  <si>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</si>
  <si>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</si>
  <si>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</si>
  <si>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</si>
  <si>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</si>
  <si>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</si>
  <si>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</si>
  <si>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</si>
  <si>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</si>
  <si>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</si>
  <si>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</si>
  <si>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</si>
  <si>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</si>
  <si>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</si>
  <si>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</si>
  <si>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</si>
  <si>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</si>
  <si>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</si>
  <si>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</si>
  <si>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</si>
  <si>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</si>
  <si>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</si>
  <si>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</si>
  <si>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</si>
  <si>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</si>
  <si>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</si>
  <si>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</si>
  <si>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</si>
  <si>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</si>
  <si>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</si>
  <si>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</si>
  <si>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</si>
  <si>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</si>
  <si>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</si>
  <si>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</si>
  <si>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</si>
  <si>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</si>
  <si>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</si>
  <si>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</si>
  <si>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</si>
  <si>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</si>
  <si>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</si>
  <si>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</si>
  <si>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</si>
  <si>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</si>
  <si>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</si>
  <si>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</si>
  <si>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</si>
  <si>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</si>
  <si>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</si>
  <si>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</si>
  <si>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</si>
  <si>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</si>
  <si>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</si>
  <si>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</si>
  <si>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</si>
  <si>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</si>
  <si>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</si>
  <si>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</si>
  <si>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</si>
  <si>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</si>
  <si>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</si>
  <si>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</si>
  <si>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</si>
  <si>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</si>
  <si>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</si>
  <si>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</si>
  <si>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</si>
  <si>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</si>
  <si>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</si>
  <si>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</si>
  <si>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</si>
  <si>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</si>
  <si>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</si>
  <si>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</si>
  <si>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</si>
  <si>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</si>
  <si>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</si>
  <si>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</si>
  <si>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</si>
  <si>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</si>
  <si>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</si>
  <si>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</si>
  <si>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</si>
  <si>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</si>
  <si>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</si>
  <si>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</si>
  <si>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</si>
  <si>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</si>
  <si>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</si>
  <si>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</si>
  <si>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</si>
  <si>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</si>
  <si>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</si>
  <si>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</si>
  <si>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</si>
  <si>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</si>
  <si>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</si>
  <si>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</si>
  <si>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</si>
  <si>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</si>
  <si>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</si>
  <si>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</si>
  <si>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</si>
  <si>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</si>
  <si>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</si>
  <si>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</si>
  <si>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</si>
  <si>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</si>
  <si>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</si>
  <si>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</si>
  <si>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</si>
  <si>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</si>
  <si>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</si>
  <si>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</si>
  <si>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</si>
  <si>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</si>
  <si>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</si>
  <si>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</si>
  <si>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</si>
  <si>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</si>
  <si>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</si>
  <si>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</si>
  <si>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</si>
  <si>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</si>
  <si>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</si>
  <si>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</si>
  <si>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</si>
  <si>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</si>
  <si>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</si>
  <si>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</si>
  <si>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</si>
  <si>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</si>
  <si>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</si>
  <si>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</si>
  <si>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</si>
  <si>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</si>
  <si>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</si>
  <si>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</si>
  <si>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</si>
  <si>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</si>
  <si>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</si>
  <si>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</si>
  <si>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</si>
  <si>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</si>
  <si>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</si>
  <si>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</si>
  <si>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</si>
  <si>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</si>
  <si>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</si>
  <si>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</si>
  <si>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</si>
  <si>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</si>
  <si>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</si>
  <si>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</si>
  <si>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</si>
  <si>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</si>
  <si>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</si>
  <si>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</si>
  <si>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</si>
  <si>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</si>
  <si>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</si>
  <si>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</si>
  <si>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</si>
  <si>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</si>
  <si>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</si>
  <si>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</si>
  <si>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</si>
  <si>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</si>
  <si>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</si>
  <si>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</si>
  <si>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</si>
  <si>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</si>
  <si>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</si>
  <si>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</si>
  <si>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</si>
  <si>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</si>
  <si>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</si>
  <si>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</si>
  <si>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</si>
  <si>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</si>
  <si>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</si>
  <si>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</si>
  <si>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</si>
  <si>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</si>
  <si>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</si>
  <si>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</si>
  <si>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</si>
  <si>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</si>
  <si>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</si>
  <si>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</si>
  <si>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</si>
  <si>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</si>
  <si>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</si>
  <si>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</si>
  <si>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</si>
  <si>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</si>
  <si>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</si>
  <si>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</si>
  <si>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</si>
  <si>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</si>
  <si>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</si>
  <si>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</si>
  <si>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</si>
  <si>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</si>
  <si>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</si>
  <si>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</si>
  <si>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</si>
  <si>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</si>
  <si>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</si>
  <si>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</si>
  <si>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</si>
  <si>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</si>
  <si>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</si>
  <si>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</si>
  <si>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</si>
  <si>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</si>
  <si>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</si>
  <si>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</si>
  <si>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</si>
  <si>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</si>
  <si>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</si>
  <si>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</si>
  <si>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</si>
  <si>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</si>
  <si>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</si>
  <si>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</si>
  <si>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</si>
  <si>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</si>
  <si>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</si>
  <si>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</si>
  <si>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</si>
  <si>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</si>
  <si>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</si>
  <si>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</si>
  <si>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</si>
  <si>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</si>
  <si>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</si>
  <si>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</si>
  <si>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</si>
  <si>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</si>
  <si>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</si>
  <si>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</si>
  <si>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</si>
  <si>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</si>
  <si>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</si>
  <si>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</si>
  <si>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</si>
  <si>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</si>
  <si>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</si>
  <si>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</si>
  <si>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</si>
  <si>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</si>
  <si>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</si>
  <si>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</si>
  <si>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</si>
  <si>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</si>
  <si>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</si>
  <si>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</si>
  <si>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</si>
  <si>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</si>
  <si>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</si>
  <si>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</si>
  <si>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</si>
  <si>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</si>
  <si>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</si>
  <si>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</si>
  <si>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</si>
  <si>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</si>
  <si>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</si>
  <si>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</si>
  <si>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</si>
  <si>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</si>
  <si>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</si>
  <si>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</si>
  <si>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</si>
  <si>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</si>
  <si>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</si>
  <si>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</si>
  <si>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</si>
  <si>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</si>
  <si>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</si>
  <si>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</si>
  <si>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</si>
  <si>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</si>
  <si>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</si>
  <si>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</si>
  <si>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</si>
  <si>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</si>
  <si>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</si>
  <si>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</si>
  <si>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</si>
  <si>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</si>
  <si>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</si>
  <si>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</si>
  <si>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</si>
  <si>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</si>
  <si>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</si>
  <si>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</si>
  <si>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</si>
  <si>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</si>
  <si>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</si>
  <si>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</si>
  <si>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</si>
  <si>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</si>
  <si>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</si>
  <si>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</si>
  <si>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</si>
  <si>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</si>
  <si>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</si>
  <si>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</si>
  <si>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</si>
  <si>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</si>
  <si>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</si>
  <si>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</si>
  <si>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</si>
  <si>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</si>
  <si>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</si>
  <si>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</si>
  <si>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</si>
  <si>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</si>
  <si>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</si>
  <si>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</si>
  <si>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</si>
  <si>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</si>
  <si>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</si>
  <si>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</si>
  <si>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</si>
  <si>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</si>
  <si>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</si>
  <si>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</si>
  <si>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</si>
  <si>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</si>
  <si>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</si>
  <si>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</si>
  <si>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</si>
  <si>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</si>
  <si>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</si>
  <si>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</si>
  <si>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</si>
  <si>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</si>
  <si>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</si>
  <si>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</si>
  <si>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</si>
  <si>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</si>
  <si>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</si>
  <si>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</si>
  <si>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</si>
  <si>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</si>
  <si>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</si>
  <si>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</si>
  <si>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</si>
  <si>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</si>
  <si>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</si>
  <si>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</si>
  <si>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</si>
  <si>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</si>
  <si>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</si>
  <si>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</si>
  <si>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</si>
  <si>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</si>
  <si>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</si>
  <si>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</si>
  <si>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</si>
  <si>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</si>
  <si>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</si>
  <si>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</si>
  <si>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</si>
  <si>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</si>
  <si>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</si>
  <si>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</si>
  <si>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</si>
  <si>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</si>
  <si>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</si>
  <si>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</si>
  <si>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</si>
  <si>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</si>
  <si>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</si>
  <si>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</si>
  <si>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</si>
  <si>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</si>
  <si>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</si>
  <si>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</si>
  <si>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</si>
  <si>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</si>
  <si>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</si>
  <si>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</si>
  <si>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</si>
  <si>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</si>
  <si>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</si>
  <si>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</si>
  <si>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</si>
  <si>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</si>
  <si>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</si>
  <si>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</si>
  <si>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</si>
  <si>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</si>
  <si>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</si>
  <si>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</si>
  <si>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</si>
  <si>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</si>
  <si>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</si>
  <si>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</si>
  <si>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</si>
  <si>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</si>
  <si>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</si>
  <si>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</si>
  <si>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</si>
  <si>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</si>
  <si>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</si>
  <si>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</si>
  <si>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</si>
  <si>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</si>
  <si>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</si>
  <si>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</si>
  <si>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</si>
  <si>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</si>
  <si>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</si>
  <si>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</si>
  <si>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</si>
  <si>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</si>
  <si>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</si>
  <si>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</si>
  <si>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</si>
  <si>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</si>
  <si>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</si>
  <si>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</si>
  <si>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</si>
  <si>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</si>
  <si>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</si>
  <si>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</si>
  <si>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</si>
  <si>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</si>
  <si>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</si>
  <si>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</si>
  <si>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</si>
  <si>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</si>
  <si>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</si>
  <si>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</si>
  <si>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</si>
  <si>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</si>
  <si>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</si>
  <si>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</si>
  <si>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</si>
  <si>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</si>
  <si>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</si>
  <si>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</si>
  <si>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</si>
  <si>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</si>
  <si>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</si>
  <si>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</si>
  <si>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</si>
  <si>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</si>
  <si>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</si>
  <si>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</si>
  <si>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</si>
  <si>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</si>
  <si>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</si>
  <si>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</si>
  <si>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</si>
  <si>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</si>
  <si>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</si>
  <si>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</si>
  <si>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</si>
  <si>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</si>
  <si>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</si>
  <si>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</si>
  <si>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</si>
  <si>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</si>
  <si>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</si>
  <si>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</si>
  <si>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</si>
  <si>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</si>
  <si>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</si>
  <si>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</si>
  <si>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</si>
  <si>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</si>
  <si>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</si>
  <si>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</si>
  <si>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</si>
  <si>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</si>
  <si>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</si>
  <si>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</si>
  <si>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</si>
  <si>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</si>
  <si>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</si>
  <si>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</si>
  <si>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</si>
  <si>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</si>
  <si>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</si>
  <si>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</si>
  <si>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</si>
  <si>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</si>
  <si>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</si>
  <si>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</si>
  <si>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</si>
  <si>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</si>
  <si>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</si>
  <si>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</si>
  <si>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</si>
  <si>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</si>
  <si>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</si>
  <si>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</si>
  <si>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</si>
  <si>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</si>
  <si>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</si>
  <si>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</si>
  <si>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</si>
  <si>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</si>
  <si>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</si>
  <si>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</si>
  <si>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</si>
  <si>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</si>
  <si>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</si>
  <si>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</si>
  <si>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</si>
  <si>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</si>
  <si>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</si>
  <si>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</si>
  <si>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</si>
  <si>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</si>
  <si>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</si>
  <si>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</si>
  <si>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</si>
  <si>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</si>
  <si>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</si>
  <si>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</si>
  <si>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</si>
  <si>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</si>
  <si>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</si>
  <si>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</si>
  <si>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</si>
  <si>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</si>
  <si>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</si>
  <si>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</si>
  <si>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</si>
  <si>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</si>
  <si>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</si>
  <si>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</si>
  <si>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</si>
  <si>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</si>
  <si>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</si>
  <si>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</si>
  <si>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</si>
  <si>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</si>
  <si>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</si>
  <si>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</si>
  <si>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</si>
  <si>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</si>
  <si>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</si>
  <si>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</si>
  <si>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</si>
  <si>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</si>
  <si>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</si>
  <si>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</si>
  <si>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</si>
  <si>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</si>
  <si>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</si>
  <si>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</si>
  <si>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</si>
  <si>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</si>
  <si>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</si>
  <si>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</si>
  <si>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</si>
  <si>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</si>
  <si>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</si>
  <si>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</si>
  <si>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</si>
  <si>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</si>
  <si>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</si>
  <si>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</si>
  <si>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</si>
  <si>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</si>
  <si>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</si>
  <si>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</si>
  <si>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</si>
  <si>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</si>
  <si>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</si>
  <si>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</si>
  <si>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</si>
  <si>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</si>
  <si>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</si>
  <si>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</si>
  <si>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</si>
  <si>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</si>
  <si>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</si>
  <si>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</si>
  <si>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</si>
  <si>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</si>
  <si>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</si>
  <si>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</si>
  <si>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</si>
  <si>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</si>
  <si>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</si>
  <si>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</si>
  <si>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</si>
  <si>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</si>
  <si>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</si>
  <si>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</si>
  <si>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</si>
  <si>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</si>
  <si>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</si>
  <si>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</si>
  <si>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</si>
  <si>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</si>
  <si>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</si>
  <si>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</si>
  <si>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</si>
  <si>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</si>
  <si>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</si>
  <si>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</si>
  <si>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</si>
  <si>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</si>
  <si>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</si>
  <si>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</si>
  <si>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</si>
  <si>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</si>
  <si>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</si>
  <si>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</si>
  <si>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</si>
  <si>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</si>
  <si>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</si>
  <si>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</si>
  <si>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</si>
  <si>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</si>
  <si>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</si>
  <si>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</si>
  <si>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</si>
  <si>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</si>
  <si>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</si>
  <si>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</si>
  <si>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</si>
  <si>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</si>
  <si>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</si>
  <si>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</si>
  <si>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</si>
  <si>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</si>
  <si>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</si>
  <si>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</si>
  <si>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</si>
  <si>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</si>
  <si>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</si>
  <si>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</si>
  <si>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</si>
  <si>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</si>
  <si>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</si>
  <si>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</si>
  <si>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</si>
  <si>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</si>
  <si>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</si>
  <si>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</si>
  <si>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</si>
  <si>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</si>
  <si>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</si>
  <si>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</si>
  <si>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</si>
  <si>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</si>
  <si>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</si>
  <si>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</si>
  <si>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</si>
  <si>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</si>
  <si>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</si>
  <si>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</si>
  <si>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</si>
  <si>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</si>
  <si>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</si>
  <si>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</si>
  <si>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</si>
  <si>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</si>
  <si>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</si>
  <si>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</si>
  <si>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</si>
  <si>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</si>
  <si>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</si>
  <si>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</si>
  <si>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</si>
  <si>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</si>
  <si>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</si>
  <si>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</si>
  <si>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</si>
  <si>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</si>
  <si>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</si>
  <si>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</si>
  <si>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</si>
  <si>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</si>
  <si>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</si>
  <si>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</si>
  <si>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</si>
  <si>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</si>
  <si>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</si>
  <si>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</si>
  <si>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</si>
  <si>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</si>
  <si>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</si>
  <si>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</si>
  <si>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</si>
  <si>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</si>
  <si>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</si>
  <si>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</si>
  <si>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</si>
  <si>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</si>
  <si>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</si>
  <si>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</si>
  <si>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</si>
  <si>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</si>
  <si>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</si>
  <si>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</si>
  <si>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</si>
  <si>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</si>
  <si>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</si>
  <si>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</si>
  <si>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</si>
  <si>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</si>
  <si>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</si>
  <si>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</si>
  <si>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</si>
  <si>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</si>
  <si>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</si>
  <si>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</si>
  <si>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</si>
  <si>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</si>
  <si>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</si>
  <si>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</si>
  <si>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</si>
  <si>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</si>
  <si>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</si>
  <si>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</si>
  <si>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</si>
  <si>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</si>
  <si>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</si>
  <si>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</si>
  <si>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</si>
  <si>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</si>
  <si>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</si>
  <si>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</si>
  <si>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</si>
  <si>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</si>
  <si>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</si>
  <si>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</si>
  <si>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</si>
  <si>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</si>
  <si>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</si>
  <si>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</si>
  <si>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</si>
  <si>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</si>
  <si>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</si>
  <si>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</si>
  <si>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</si>
  <si>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</si>
  <si>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</si>
  <si>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</si>
  <si>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</si>
  <si>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</si>
  <si>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</si>
  <si>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</si>
  <si>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</si>
  <si>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</si>
  <si>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</si>
  <si>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</si>
  <si>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</si>
  <si>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</si>
  <si>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</si>
  <si>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</si>
  <si>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</si>
  <si>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</si>
  <si>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</si>
  <si>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</si>
  <si>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</si>
  <si>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</si>
  <si>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</si>
  <si>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</si>
  <si>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</si>
  <si>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</si>
  <si>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</si>
  <si>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</si>
  <si>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</si>
  <si>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</si>
  <si>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</si>
  <si>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</si>
  <si>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</si>
  <si>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</si>
  <si>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</si>
  <si>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</si>
  <si>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</si>
  <si>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</si>
  <si>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</si>
  <si>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</si>
  <si>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</si>
  <si>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</si>
  <si>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</si>
  <si>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</si>
  <si>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</si>
  <si>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</si>
  <si>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</si>
  <si>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</si>
  <si>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</si>
  <si>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</si>
  <si>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</si>
  <si>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</si>
  <si>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</si>
  <si>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</si>
  <si>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</si>
  <si>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</si>
  <si>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</si>
  <si>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</si>
  <si>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</si>
  <si>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</si>
  <si>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</si>
  <si>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</si>
  <si>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</si>
  <si>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</si>
  <si>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</si>
  <si>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</si>
  <si>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</si>
  <si>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</si>
  <si>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</si>
  <si>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</si>
  <si>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</si>
  <si>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</si>
  <si>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</si>
  <si>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</si>
  <si>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</si>
  <si>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</si>
  <si>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</si>
  <si>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</si>
  <si>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</si>
  <si>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</si>
  <si>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</si>
  <si>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</si>
  <si>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</si>
  <si>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</si>
  <si>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</si>
  <si>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</si>
  <si>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</si>
  <si>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</si>
  <si>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</si>
  <si>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</si>
  <si>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</si>
  <si>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</si>
  <si>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</si>
  <si>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</si>
  <si>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</si>
  <si>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</si>
  <si>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</si>
  <si>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</si>
  <si>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</si>
  <si>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</si>
  <si>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</si>
  <si>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</si>
  <si>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</si>
  <si>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</si>
  <si>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</si>
  <si>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</si>
  <si>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</si>
  <si>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</si>
  <si>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</si>
  <si>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</si>
  <si>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</si>
  <si>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</si>
  <si>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</si>
  <si>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</si>
  <si>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</si>
  <si>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</si>
  <si>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</si>
  <si>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</si>
  <si>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</si>
  <si>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</si>
  <si>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</si>
  <si>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</si>
  <si>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</si>
  <si>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</si>
  <si>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</si>
  <si>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</si>
  <si>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</si>
  <si>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</si>
  <si>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</si>
  <si>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</si>
  <si>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</si>
  <si>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</si>
  <si>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</si>
  <si>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</si>
  <si>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</si>
  <si>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</si>
  <si>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</si>
  <si>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</si>
  <si>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</si>
  <si>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</si>
  <si>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</si>
  <si>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</si>
  <si>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</si>
  <si>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</si>
  <si>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</si>
  <si>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</si>
  <si>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</si>
  <si>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</si>
  <si>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</si>
  <si>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</si>
  <si>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</si>
  <si>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</si>
  <si>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</si>
  <si>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</si>
  <si>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</si>
  <si>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</si>
  <si>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</si>
  <si>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</si>
  <si>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</si>
  <si>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</si>
  <si>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</si>
  <si>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</si>
  <si>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</si>
  <si>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</si>
  <si>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</si>
  <si>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</si>
  <si>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</si>
  <si>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</si>
  <si>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</si>
  <si>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</si>
  <si>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</si>
  <si>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</si>
  <si>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</si>
  <si>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</si>
  <si>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</si>
  <si>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</si>
  <si>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</si>
  <si>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</si>
  <si>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</si>
  <si>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</si>
  <si>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</si>
  <si>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</si>
  <si>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</si>
  <si>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</si>
  <si>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</si>
  <si>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</si>
  <si>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</si>
  <si>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</si>
  <si>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</si>
  <si>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</si>
  <si>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</si>
  <si>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</si>
  <si>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</si>
  <si>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</si>
  <si>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</si>
  <si>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</si>
  <si>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</si>
  <si>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</si>
  <si>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</si>
  <si>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</si>
  <si>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</si>
  <si>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</si>
  <si>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</si>
  <si>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</si>
  <si>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</si>
  <si>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</si>
  <si>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</si>
  <si>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</si>
  <si>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</si>
  <si>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</si>
  <si>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</si>
  <si>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</si>
  <si>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</si>
  <si>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</si>
  <si>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</si>
  <si>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</si>
  <si>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</si>
  <si>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</si>
  <si>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</si>
  <si>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</si>
  <si>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</si>
  <si>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</si>
  <si>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</si>
  <si>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</si>
  <si>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</si>
  <si>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</si>
  <si>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</si>
  <si>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</si>
  <si>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</si>
  <si>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</si>
  <si>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</si>
  <si>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</si>
  <si>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</si>
  <si>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</si>
  <si>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</si>
  <si>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</si>
  <si>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</si>
  <si>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</si>
  <si>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</si>
  <si>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</si>
  <si>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</si>
  <si>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</si>
  <si>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</si>
  <si>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</si>
  <si>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</si>
  <si>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</si>
  <si>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</si>
  <si>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</si>
  <si>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</si>
  <si>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</si>
  <si>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</si>
  <si>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</si>
  <si>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</si>
  <si>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</si>
  <si>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</si>
  <si>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</si>
  <si>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</si>
  <si>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</si>
  <si>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</si>
  <si>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</si>
  <si>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</si>
  <si>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</si>
  <si>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</si>
  <si>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</si>
  <si>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</si>
  <si>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</si>
  <si>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</si>
  <si>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</si>
  <si>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</si>
  <si>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</si>
  <si>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</si>
  <si>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</si>
  <si>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</si>
  <si>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</si>
  <si>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</si>
  <si>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</si>
  <si>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</si>
  <si>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</si>
  <si>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</si>
  <si>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</si>
  <si>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</si>
  <si>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</si>
  <si>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</si>
  <si>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</si>
  <si>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</si>
  <si>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</si>
  <si>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</si>
  <si>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</si>
  <si>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</si>
  <si>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</si>
  <si>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</si>
  <si>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</si>
  <si>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</si>
  <si>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</si>
  <si>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</si>
  <si>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</si>
  <si>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</si>
  <si>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</si>
  <si>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</si>
  <si>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</si>
  <si>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</si>
  <si>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</si>
  <si>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</si>
  <si>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</si>
  <si>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</si>
  <si>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</si>
  <si>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</si>
  <si>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</si>
  <si>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</si>
  <si>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</si>
  <si>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</si>
  <si>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</si>
  <si>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</si>
  <si>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</si>
  <si>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</si>
  <si>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</si>
  <si>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</si>
  <si>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</si>
  <si>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</si>
  <si>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</si>
  <si>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</si>
  <si>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</si>
  <si>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</si>
  <si>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</si>
  <si>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</si>
  <si>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</si>
  <si>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</si>
  <si>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</si>
  <si>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</si>
  <si>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</si>
  <si>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</si>
  <si>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</si>
  <si>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</si>
  <si>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</si>
  <si>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</si>
  <si>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</si>
  <si>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</si>
  <si>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</si>
  <si>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</si>
  <si>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</si>
  <si>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</si>
  <si>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</si>
  <si>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</si>
  <si>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</si>
  <si>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</si>
  <si>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</si>
  <si>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</si>
  <si>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</si>
  <si>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</si>
  <si>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</si>
  <si>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</si>
  <si>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</si>
  <si>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</si>
  <si>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</si>
  <si>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</si>
  <si>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</si>
  <si>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</si>
  <si>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</si>
  <si>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</si>
  <si>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</si>
  <si>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</si>
  <si>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</si>
  <si>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</si>
  <si>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</si>
  <si>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</si>
  <si>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</si>
  <si>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</si>
  <si>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</si>
  <si>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</si>
  <si>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</si>
  <si>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</si>
  <si>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</si>
  <si>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</si>
  <si>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</si>
  <si>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</si>
  <si>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</si>
  <si>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</si>
  <si>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</si>
  <si>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</si>
  <si>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</si>
  <si>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</si>
  <si>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</si>
  <si>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</si>
  <si>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</si>
  <si>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</si>
  <si>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</si>
  <si>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</si>
  <si>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</si>
  <si>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</si>
  <si>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</si>
  <si>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</si>
  <si>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</si>
  <si>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</si>
  <si>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</si>
  <si>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</si>
  <si>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</si>
  <si>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</si>
  <si>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</si>
  <si>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</si>
  <si>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</si>
  <si>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</si>
  <si>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</si>
  <si>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</si>
  <si>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</si>
  <si>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</si>
  <si>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</si>
  <si>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</si>
  <si>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</si>
  <si>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</si>
  <si>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</si>
  <si>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</si>
  <si>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</si>
  <si>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</si>
  <si>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</si>
  <si>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</si>
  <si>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</si>
  <si>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</si>
  <si>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</si>
  <si>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</si>
  <si>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</si>
  <si>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</si>
  <si>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</si>
  <si>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</si>
  <si>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</si>
  <si>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</si>
  <si>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</si>
  <si>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</si>
  <si>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</si>
  <si>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</si>
  <si>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</si>
  <si>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</si>
  <si>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</si>
  <si>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</si>
  <si>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</si>
  <si>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</si>
  <si>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</si>
  <si>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</si>
  <si>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</si>
  <si>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</si>
  <si>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</si>
  <si>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</si>
  <si>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</si>
  <si>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</si>
  <si>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</si>
  <si>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</si>
  <si>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</si>
  <si>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</si>
  <si>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</si>
  <si>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</si>
  <si>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</si>
  <si>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</si>
  <si>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</si>
  <si>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</si>
  <si>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</si>
  <si>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</si>
  <si>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</si>
  <si>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</si>
  <si>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</si>
  <si>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</si>
  <si>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</si>
  <si>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</si>
  <si>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</si>
  <si>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</si>
  <si>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</si>
  <si>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</si>
  <si>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</si>
  <si>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</si>
  <si>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</si>
  <si>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</si>
  <si>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</si>
  <si>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</si>
  <si>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</si>
  <si>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</si>
  <si>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</si>
  <si>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</si>
  <si>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</si>
  <si>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</si>
  <si>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</si>
  <si>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</si>
  <si>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</si>
  <si>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</si>
  <si>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</si>
  <si>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</si>
  <si>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</si>
  <si>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</si>
  <si>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</si>
  <si>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</si>
  <si>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</si>
  <si>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</si>
  <si>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</si>
  <si>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</si>
  <si>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</si>
  <si>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</si>
  <si>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</si>
  <si>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</si>
  <si>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</si>
  <si>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</si>
  <si>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</si>
  <si>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</si>
  <si>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</si>
  <si>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</si>
  <si>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</si>
  <si>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</si>
  <si>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</si>
  <si>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</si>
  <si>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</si>
  <si>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</si>
  <si>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</si>
  <si>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</si>
  <si>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</si>
  <si>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</si>
  <si>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</si>
  <si>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</si>
  <si>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</si>
  <si>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</si>
  <si>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</si>
  <si>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</si>
  <si>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</si>
  <si>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</si>
  <si>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</si>
  <si>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</si>
  <si>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</si>
  <si>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</si>
  <si>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</si>
  <si>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</si>
  <si>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</si>
  <si>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</si>
  <si>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</si>
  <si>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</si>
  <si>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</si>
  <si>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</si>
  <si>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</si>
  <si>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</si>
  <si>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</si>
  <si>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</si>
  <si>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</si>
  <si>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</si>
  <si>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</si>
  <si>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</si>
  <si>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</si>
  <si>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</si>
  <si>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</si>
  <si>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</si>
  <si>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</si>
  <si>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</si>
  <si>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</si>
  <si>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</si>
  <si>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</si>
  <si>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</si>
  <si>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</si>
  <si>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</si>
  <si>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</si>
  <si>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</si>
  <si>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</si>
  <si>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</si>
  <si>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</si>
  <si>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</si>
  <si>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</si>
  <si>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</si>
  <si>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</si>
  <si>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</si>
  <si>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</si>
  <si>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</si>
  <si>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</si>
  <si>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</si>
  <si>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</si>
  <si>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</si>
  <si>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</si>
  <si>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</si>
  <si>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</si>
  <si>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</si>
  <si>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</si>
  <si>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</si>
  <si>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</si>
  <si>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</si>
  <si>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</si>
  <si>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</si>
  <si>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</si>
  <si>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</si>
  <si>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</si>
  <si>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</si>
  <si>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</si>
  <si>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</si>
  <si>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</si>
  <si>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</si>
  <si>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</si>
  <si>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</si>
  <si>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</si>
  <si>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</si>
  <si>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</si>
  <si>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</si>
  <si>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</si>
  <si>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</si>
  <si>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</si>
  <si>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</si>
  <si>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</si>
  <si>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</si>
  <si>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</si>
  <si>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</si>
  <si>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</si>
  <si>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</si>
  <si>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</si>
  <si>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</si>
  <si>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</si>
  <si>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</si>
  <si>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</si>
  <si>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</si>
  <si>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</si>
  <si>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</si>
  <si>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</si>
  <si>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</si>
  <si>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</si>
  <si>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</si>
  <si>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</si>
  <si>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</si>
  <si>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</si>
  <si>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</si>
  <si>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</si>
  <si>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</si>
  <si>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</si>
  <si>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</si>
  <si>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</si>
  <si>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</si>
  <si>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</si>
  <si>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</si>
  <si>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</si>
  <si>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</si>
  <si>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</si>
  <si>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</si>
  <si>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</si>
  <si>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</si>
  <si>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</si>
  <si>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</si>
  <si>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</si>
  <si>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</si>
  <si>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</si>
  <si>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</si>
  <si>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</si>
  <si>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</si>
  <si>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</si>
  <si>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</si>
  <si>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</si>
  <si>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</si>
  <si>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</si>
  <si>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</si>
  <si>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</si>
  <si>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</si>
  <si>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</si>
  <si>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</si>
  <si>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</si>
  <si>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</si>
  <si>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</si>
  <si>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</si>
  <si>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</si>
  <si>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</si>
  <si>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</si>
  <si>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</si>
  <si>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</si>
  <si>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</si>
  <si>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</si>
  <si>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</si>
  <si>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</si>
  <si>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</si>
  <si>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</si>
  <si>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</si>
  <si>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</si>
  <si>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</si>
  <si>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</si>
  <si>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</si>
  <si>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</si>
  <si>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</si>
  <si>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</si>
  <si>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</si>
  <si>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</si>
  <si>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</si>
  <si>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</si>
  <si>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</si>
  <si>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</si>
  <si>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</si>
  <si>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</si>
  <si>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</si>
  <si>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</si>
  <si>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</si>
  <si>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</si>
  <si>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</si>
  <si>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</si>
  <si>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</si>
  <si>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</si>
  <si>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</si>
  <si>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</si>
  <si>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</si>
  <si>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</si>
  <si>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</si>
  <si>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</si>
  <si>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</si>
  <si>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</si>
  <si>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</si>
  <si>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</si>
  <si>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</si>
  <si>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</si>
  <si>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</si>
  <si>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</si>
  <si>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</si>
  <si>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</si>
  <si>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</si>
  <si>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</si>
  <si>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</si>
  <si>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</si>
  <si>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</si>
  <si>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</si>
  <si>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</si>
  <si>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</si>
  <si>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</si>
  <si>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</si>
  <si>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</si>
  <si>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</si>
  <si>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</si>
  <si>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</si>
  <si>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</si>
  <si>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</si>
  <si>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</si>
  <si>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</si>
  <si>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</si>
  <si>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</si>
  <si>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</si>
  <si>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</si>
  <si>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</si>
  <si>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</si>
  <si>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</si>
  <si>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</si>
  <si>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</si>
  <si>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</si>
  <si>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</si>
  <si>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</si>
  <si>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</si>
  <si>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</si>
  <si>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</si>
  <si>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</si>
  <si>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</si>
  <si>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</si>
  <si>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</si>
  <si>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</si>
  <si>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</si>
  <si>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</si>
  <si>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</si>
  <si>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</si>
  <si>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</si>
  <si>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</si>
  <si>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</si>
  <si>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</si>
  <si>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</si>
  <si>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</si>
  <si>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</si>
  <si>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</si>
  <si>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</si>
  <si>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</si>
  <si>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</si>
  <si>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</si>
  <si>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</si>
  <si>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</si>
  <si>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</si>
  <si>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</si>
  <si>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</si>
  <si>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</si>
  <si>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</si>
  <si>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</si>
  <si>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</si>
  <si>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</si>
  <si>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</si>
  <si>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</si>
  <si>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</si>
  <si>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</si>
  <si>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</si>
  <si>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</si>
  <si>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</si>
  <si>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</si>
  <si>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</si>
  <si>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</si>
  <si>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</si>
  <si>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</si>
  <si>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</si>
  <si>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</si>
  <si>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</si>
  <si>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</si>
  <si>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</si>
  <si>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</si>
  <si>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</si>
  <si>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</si>
  <si>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</si>
  <si>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</si>
  <si>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</si>
  <si>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</si>
  <si>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</si>
  <si>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</si>
  <si>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</si>
  <si>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</si>
  <si>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</si>
  <si>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</si>
  <si>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</si>
  <si>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</si>
  <si>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</si>
  <si>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</si>
  <si>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</si>
  <si>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</si>
  <si>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</si>
  <si>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</si>
  <si>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</si>
  <si>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</si>
  <si>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</si>
  <si>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</si>
  <si>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</si>
  <si>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</si>
  <si>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</si>
  <si>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</si>
  <si>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</si>
  <si>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</si>
  <si>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</si>
  <si>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</si>
  <si>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</si>
  <si>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</si>
  <si>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</si>
  <si>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</si>
  <si>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</si>
  <si>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</si>
  <si>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</si>
  <si>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</si>
  <si>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</si>
  <si>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</si>
  <si>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</si>
  <si>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</si>
  <si>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</si>
  <si>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</si>
  <si>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</si>
  <si>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</si>
  <si>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</si>
  <si>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</si>
  <si>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</si>
  <si>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</si>
  <si>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</si>
  <si>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</si>
  <si>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</si>
  <si>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</si>
  <si>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</si>
  <si>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</si>
  <si>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</si>
  <si>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</si>
  <si>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</si>
  <si>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</si>
  <si>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</si>
  <si>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</si>
  <si>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</si>
  <si>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</si>
  <si>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</si>
  <si>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</si>
  <si>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</si>
  <si>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</si>
  <si>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</si>
  <si>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</si>
  <si>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</si>
  <si>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</si>
  <si>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</si>
  <si>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</si>
  <si>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</si>
  <si>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</si>
  <si>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</si>
  <si>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</si>
  <si>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</si>
  <si>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</si>
  <si>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</si>
  <si>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</si>
  <si>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</si>
  <si>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</si>
  <si>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</si>
  <si>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</si>
  <si>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</si>
  <si>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</si>
  <si>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</si>
  <si>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</si>
  <si>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</si>
  <si>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</si>
  <si>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</si>
  <si>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</si>
  <si>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</si>
  <si>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</si>
  <si>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</si>
  <si>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</si>
  <si>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</si>
  <si>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</si>
  <si>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</si>
  <si>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</si>
  <si>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</si>
  <si>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</si>
  <si>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</si>
  <si>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</si>
  <si>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</si>
  <si>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</si>
  <si>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</si>
  <si>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</si>
  <si>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</si>
  <si>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</si>
  <si>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</si>
  <si>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</si>
  <si>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</si>
  <si>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</si>
  <si>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</si>
  <si>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</si>
  <si>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</si>
  <si>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</si>
  <si>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</si>
  <si>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</si>
  <si>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</si>
  <si>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</si>
  <si>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</si>
  <si>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</si>
  <si>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</si>
  <si>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</si>
  <si>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</si>
  <si>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</si>
  <si>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</si>
  <si>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</si>
  <si>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</si>
  <si>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</si>
  <si>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</si>
  <si>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</si>
  <si>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</si>
  <si>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</si>
  <si>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</si>
  <si>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</si>
  <si>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</si>
  <si>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</si>
  <si>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</si>
  <si>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</si>
  <si>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</si>
  <si>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</si>
  <si>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</si>
  <si>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</si>
  <si>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</si>
  <si>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</si>
  <si>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</si>
  <si>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</si>
  <si>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</si>
  <si>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</si>
  <si>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</si>
  <si>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</si>
  <si>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</si>
  <si>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</si>
  <si>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</si>
  <si>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</si>
  <si>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</si>
  <si>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</si>
  <si>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</si>
  <si>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</si>
  <si>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</si>
  <si>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</si>
  <si>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</si>
  <si>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</si>
  <si>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</si>
  <si>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</si>
  <si>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</si>
  <si>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</si>
  <si>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</si>
  <si>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</si>
  <si>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</si>
  <si>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</si>
  <si>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</si>
  <si>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</si>
  <si>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</si>
  <si>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</si>
  <si>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</si>
  <si>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</si>
  <si>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</si>
  <si>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</si>
  <si>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</si>
  <si>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</si>
  <si>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</si>
  <si>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</si>
  <si>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</si>
  <si>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</si>
  <si>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</si>
  <si>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</si>
  <si>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</si>
  <si>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</si>
  <si>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</si>
  <si>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</si>
  <si>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</si>
  <si>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</si>
  <si>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</si>
  <si>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</si>
  <si>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</si>
  <si>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</si>
  <si>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</si>
  <si>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</si>
  <si>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</si>
  <si>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</si>
  <si>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</si>
  <si>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</si>
  <si>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</si>
  <si>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</si>
  <si>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</si>
  <si>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</si>
  <si>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</si>
  <si>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</si>
  <si>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</si>
  <si>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</si>
  <si>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</si>
  <si>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</si>
  <si>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</si>
  <si>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</si>
  <si>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</si>
  <si>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</si>
  <si>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</si>
  <si>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</si>
  <si>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</si>
  <si>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</si>
  <si>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</si>
  <si>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</si>
  <si>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</si>
  <si>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</si>
  <si>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</si>
  <si>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</si>
  <si>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</si>
  <si>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</si>
  <si>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</si>
  <si>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</si>
  <si>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</si>
  <si>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</si>
  <si>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</si>
  <si>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</si>
  <si>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</si>
  <si>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</si>
  <si>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</si>
  <si>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</si>
  <si>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</si>
  <si>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</si>
  <si>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</si>
  <si>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</si>
  <si>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</si>
  <si>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</si>
  <si>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</si>
  <si>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</si>
  <si>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</si>
  <si>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</si>
  <si>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</si>
  <si>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</si>
  <si>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</si>
  <si>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</si>
  <si>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</si>
  <si>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</si>
  <si>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</si>
  <si>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</si>
  <si>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</si>
  <si>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</si>
  <si>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</si>
  <si>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</si>
  <si>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</si>
  <si>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</si>
  <si>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</si>
  <si>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</si>
  <si>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</si>
  <si>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</si>
  <si>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</si>
  <si>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</si>
  <si>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</si>
  <si>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</si>
  <si>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</si>
  <si>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</si>
  <si>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</si>
  <si>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</si>
  <si>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</si>
  <si>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</si>
  <si>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</si>
  <si>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</si>
  <si>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</si>
  <si>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</si>
  <si>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</si>
  <si>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</si>
  <si>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</si>
  <si>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</si>
  <si>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</si>
  <si>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</si>
  <si>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</si>
  <si>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</si>
  <si>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</si>
  <si>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</si>
  <si>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</si>
  <si>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</si>
  <si>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</si>
  <si>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</si>
  <si>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</si>
  <si>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</si>
  <si>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</si>
  <si>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</si>
  <si>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</si>
  <si>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</si>
  <si>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</si>
  <si>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</si>
  <si>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</si>
  <si>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</si>
  <si>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</si>
  <si>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</si>
  <si>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</si>
  <si>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</si>
  <si>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</si>
  <si>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</si>
  <si>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</si>
  <si>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</si>
  <si>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</si>
  <si>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</si>
  <si>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</si>
  <si>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</si>
  <si>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</si>
  <si>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</si>
  <si>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</si>
  <si>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</si>
  <si>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</si>
  <si>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</si>
  <si>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</si>
  <si>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</si>
  <si>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</si>
  <si>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</si>
  <si>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</si>
  <si>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</si>
  <si>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</si>
  <si>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</si>
  <si>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</si>
  <si>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</si>
  <si>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</si>
  <si>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</si>
  <si>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</si>
  <si>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</si>
  <si>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</si>
  <si>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</si>
  <si>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</si>
  <si>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</si>
  <si>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</si>
  <si>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</si>
  <si>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</si>
  <si>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</si>
  <si>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</si>
  <si>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</si>
  <si>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</si>
  <si>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</si>
  <si>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</si>
  <si>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</si>
  <si>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</si>
  <si>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</si>
  <si>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</si>
  <si>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</si>
  <si>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</si>
  <si>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</si>
  <si>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</si>
  <si>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</si>
  <si>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</si>
  <si>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</si>
  <si>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</si>
  <si>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</si>
  <si>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</si>
  <si>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</si>
  <si>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</si>
  <si>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</si>
  <si>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</si>
  <si>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</si>
  <si>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</si>
  <si>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</si>
  <si>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</si>
  <si>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</si>
  <si>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</si>
  <si>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</si>
  <si>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</si>
  <si>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</si>
  <si>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</si>
  <si>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</si>
  <si>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</si>
  <si>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</si>
  <si>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</si>
  <si>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</si>
  <si>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</si>
  <si>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</si>
  <si>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</si>
  <si>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</si>
  <si>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</si>
  <si>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</si>
  <si>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</si>
  <si>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</si>
  <si>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</si>
  <si>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</si>
  <si>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</si>
  <si>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</si>
  <si>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</si>
  <si>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</si>
  <si>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</si>
  <si>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</si>
  <si>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</si>
  <si>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</si>
  <si>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</si>
  <si>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</si>
  <si>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</si>
  <si>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</si>
  <si>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</si>
  <si>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</si>
  <si>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</si>
  <si>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</si>
  <si>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</si>
  <si>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</si>
  <si>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</si>
  <si>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</si>
  <si>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</si>
  <si>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</si>
  <si>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</si>
  <si>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</si>
  <si>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</si>
  <si>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</si>
  <si>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</si>
  <si>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</si>
  <si>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</si>
  <si>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</si>
  <si>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</si>
  <si>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</si>
  <si>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</si>
  <si>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</si>
  <si>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</si>
  <si>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</si>
  <si>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</si>
  <si>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</si>
  <si>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</si>
  <si>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</si>
  <si>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</si>
  <si>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</si>
  <si>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</si>
  <si>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</si>
  <si>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</si>
  <si>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</si>
  <si>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</si>
  <si>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</si>
  <si>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</si>
  <si>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</si>
  <si>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</si>
  <si>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</si>
  <si>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</si>
  <si>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</si>
  <si>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</si>
  <si>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</si>
  <si>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</si>
  <si>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</si>
  <si>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</si>
  <si>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</si>
  <si>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</si>
  <si>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</si>
  <si>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</si>
  <si>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</si>
  <si>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</si>
  <si>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</si>
  <si>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</si>
  <si>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</si>
  <si>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</si>
  <si>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</si>
  <si>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</si>
  <si>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</si>
  <si>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</si>
  <si>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</si>
  <si>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</si>
  <si>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</si>
  <si>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</si>
  <si>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</si>
  <si>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</si>
  <si>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</si>
  <si>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</si>
  <si>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</si>
  <si>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</si>
  <si>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</si>
  <si>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</si>
  <si>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</si>
  <si>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</si>
  <si>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</si>
  <si>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</si>
  <si>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</si>
  <si>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</si>
  <si>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</si>
  <si>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</si>
  <si>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</si>
  <si>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</si>
  <si>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</si>
  <si>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</si>
  <si>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</si>
  <si>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</si>
  <si>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</si>
  <si>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</si>
  <si>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</si>
  <si>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</si>
  <si>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</si>
  <si>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</si>
  <si>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</si>
  <si>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</si>
  <si>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</si>
  <si>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</si>
  <si>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</si>
  <si>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</si>
  <si>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</si>
  <si>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</si>
  <si>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</si>
  <si>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</si>
  <si>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</si>
  <si>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</si>
  <si>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</si>
  <si>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</si>
  <si>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</si>
  <si>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</si>
  <si>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</si>
  <si>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</si>
  <si>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</si>
  <si>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</si>
  <si>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</si>
  <si>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</si>
  <si>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</si>
  <si>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</si>
  <si>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</si>
  <si>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</si>
  <si>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</si>
  <si>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</si>
  <si>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</si>
  <si>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</si>
  <si>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</si>
  <si>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</si>
  <si>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</si>
  <si>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</si>
  <si>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</si>
  <si>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</si>
  <si>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</si>
  <si>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</si>
  <si>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</si>
  <si>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</si>
  <si>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</si>
  <si>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</si>
  <si>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</si>
  <si>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</si>
  <si>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</si>
  <si>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</si>
  <si>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</si>
  <si>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</si>
  <si>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</si>
  <si>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</si>
  <si>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</si>
  <si>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</si>
  <si>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</si>
  <si>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</si>
  <si>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</si>
  <si>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</si>
  <si>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</si>
  <si>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</si>
  <si>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</si>
  <si>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</si>
  <si>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</si>
  <si>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</si>
  <si>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</si>
  <si>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</si>
  <si>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</si>
  <si>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</si>
  <si>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</si>
  <si>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</si>
  <si>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</si>
  <si>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</si>
  <si>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</si>
  <si>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</si>
  <si>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</si>
  <si>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</si>
  <si>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</si>
  <si>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</si>
  <si>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</si>
  <si>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</si>
  <si>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</si>
  <si>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</si>
  <si>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</si>
  <si>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</si>
  <si>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</si>
  <si>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</si>
  <si>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</si>
  <si>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</si>
  <si>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</si>
  <si>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</si>
  <si>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</si>
  <si>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</si>
  <si>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</si>
  <si>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</si>
  <si>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</si>
  <si>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</si>
  <si>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</si>
  <si>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</si>
  <si>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</si>
  <si>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</si>
  <si>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</si>
  <si>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</si>
  <si>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</si>
  <si>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</si>
  <si>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</si>
  <si>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</si>
  <si>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</si>
  <si>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</si>
  <si>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</si>
  <si>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</si>
  <si>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</si>
  <si>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</si>
  <si>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</si>
  <si>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</si>
  <si>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</si>
  <si>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</si>
  <si>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</si>
  <si>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</si>
  <si>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</si>
  <si>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</si>
  <si>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</si>
  <si>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</si>
  <si>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</si>
  <si>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</si>
  <si>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</si>
  <si>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</si>
  <si>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</si>
  <si>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</si>
  <si>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</si>
  <si>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</si>
  <si>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</si>
  <si>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</si>
  <si>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</si>
  <si>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</si>
  <si>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</si>
  <si>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</si>
  <si>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</si>
  <si>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</si>
  <si>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</si>
  <si>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</si>
  <si>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</si>
  <si>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</si>
  <si>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</si>
  <si>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</si>
  <si>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</si>
  <si>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</si>
  <si>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</si>
  <si>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</si>
  <si>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</si>
  <si>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</si>
  <si>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</si>
  <si>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</si>
  <si>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</si>
  <si>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</si>
  <si>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</si>
  <si>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</si>
  <si>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</si>
  <si>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</si>
  <si>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</si>
  <si>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</si>
  <si>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</si>
  <si>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</si>
  <si>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</si>
  <si>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</si>
  <si>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</si>
  <si>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</si>
  <si>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</si>
  <si>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</si>
  <si>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</si>
  <si>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</si>
  <si>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</si>
  <si>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</si>
  <si>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</si>
  <si>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</si>
  <si>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</si>
  <si>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</si>
  <si>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</si>
  <si>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</si>
  <si>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</si>
  <si>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</si>
  <si>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</si>
  <si>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</si>
  <si>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</si>
  <si>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</si>
  <si>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</si>
  <si>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</si>
  <si>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</si>
  <si>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</si>
  <si>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</si>
  <si>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</si>
  <si>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</si>
  <si>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</si>
  <si>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</si>
  <si>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</si>
  <si>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</si>
  <si>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</si>
  <si>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</si>
  <si>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</si>
  <si>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</si>
  <si>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</si>
  <si>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</si>
  <si>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</si>
  <si>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</si>
  <si>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</si>
  <si>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</si>
  <si>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</si>
  <si>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</si>
  <si>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</si>
  <si>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</si>
  <si>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</si>
  <si>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</si>
  <si>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</si>
  <si>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</si>
  <si>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</si>
  <si>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</si>
  <si>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</si>
  <si>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</si>
  <si>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</si>
  <si>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</si>
  <si>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</si>
  <si>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</si>
  <si>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</si>
  <si>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</si>
  <si>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</si>
  <si>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</si>
  <si>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</si>
  <si>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</si>
  <si>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</si>
  <si>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</si>
  <si>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</si>
  <si>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</si>
  <si>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</si>
  <si>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</si>
  <si>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</si>
  <si>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</si>
  <si>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</si>
  <si>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</si>
  <si>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</si>
  <si>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</si>
  <si>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</si>
  <si>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</si>
  <si>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</si>
  <si>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</si>
  <si>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</si>
  <si>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</si>
  <si>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</si>
  <si>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</si>
  <si>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</si>
  <si>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</si>
  <si>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</si>
  <si>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</si>
  <si>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</si>
  <si>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</si>
  <si>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</si>
  <si>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</si>
  <si>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</si>
  <si>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</si>
  <si>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</si>
  <si>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</si>
  <si>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</si>
  <si>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</si>
  <si>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</si>
  <si>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</si>
  <si>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</si>
  <si>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</si>
  <si>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</si>
  <si>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</si>
  <si>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</si>
  <si>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</si>
  <si>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</si>
  <si>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</si>
  <si>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</si>
  <si>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</si>
  <si>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</si>
  <si>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</si>
  <si>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</si>
  <si>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</si>
  <si>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</si>
  <si>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</si>
  <si>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</si>
  <si>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</si>
  <si>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</si>
  <si>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</si>
  <si>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</si>
  <si>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</si>
  <si>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</si>
  <si>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</si>
  <si>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</si>
  <si>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</si>
  <si>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</si>
  <si>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</si>
  <si>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</si>
  <si>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</si>
  <si>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</si>
  <si>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</si>
  <si>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</si>
  <si>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</si>
  <si>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</si>
  <si>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</si>
  <si>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</si>
  <si>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</si>
  <si>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</si>
  <si>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</si>
  <si>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</si>
  <si>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</si>
  <si>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</si>
  <si>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</si>
  <si>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</si>
  <si>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</si>
  <si>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</si>
  <si>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</si>
  <si>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</si>
  <si>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</si>
  <si>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</si>
  <si>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</si>
  <si>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</si>
  <si>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</si>
  <si>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</si>
  <si>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</si>
  <si>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</si>
  <si>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</si>
  <si>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</si>
  <si>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</si>
  <si>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</si>
  <si>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</si>
  <si>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</si>
  <si>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</si>
  <si>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</si>
  <si>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</si>
  <si>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</si>
  <si>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</si>
  <si>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</si>
  <si>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</si>
  <si>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</si>
  <si>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</si>
  <si>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</si>
  <si>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</si>
  <si>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</si>
  <si>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</si>
  <si>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</si>
  <si>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</si>
  <si>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</si>
  <si>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</si>
  <si>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</si>
  <si>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</si>
  <si>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</si>
  <si>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</si>
  <si>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</si>
  <si>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</si>
  <si>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</si>
  <si>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</si>
  <si>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</si>
  <si>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</si>
  <si>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</si>
  <si>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</si>
  <si>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</si>
  <si>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</si>
  <si>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</si>
  <si>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</si>
  <si>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</si>
  <si>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</si>
  <si>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</si>
  <si>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</si>
  <si>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</si>
  <si>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</si>
  <si>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</si>
  <si>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</si>
  <si>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</si>
  <si>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</si>
  <si>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</si>
  <si>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</si>
  <si>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</si>
  <si>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</si>
  <si>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</si>
  <si>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</si>
  <si>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</si>
  <si>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</si>
  <si>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</si>
  <si>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</si>
  <si>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</si>
  <si>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</si>
  <si>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</si>
  <si>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</si>
  <si>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</si>
  <si>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</si>
  <si>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</si>
  <si>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</si>
  <si>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</si>
  <si>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</si>
  <si>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</si>
  <si>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</si>
  <si>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</si>
  <si>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</si>
  <si>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</si>
  <si>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</si>
  <si>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</si>
  <si>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</si>
  <si>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</si>
  <si>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</si>
  <si>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</si>
  <si>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</si>
  <si>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</si>
  <si>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</si>
  <si>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</si>
  <si>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</si>
  <si>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</si>
  <si>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</si>
  <si>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</si>
  <si>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</si>
  <si>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</si>
  <si>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</si>
  <si>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</si>
  <si>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</si>
  <si>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</si>
  <si>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</si>
  <si>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</si>
  <si>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</si>
  <si>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</si>
  <si>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</si>
  <si>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</si>
  <si>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</si>
  <si>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</si>
  <si>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</si>
  <si>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</si>
  <si>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</si>
  <si>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</si>
  <si>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</si>
  <si>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</si>
  <si>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</si>
  <si>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</si>
  <si>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</si>
  <si>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</si>
  <si>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</si>
  <si>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</si>
  <si>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</si>
  <si>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</si>
  <si>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</si>
  <si>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</si>
  <si>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</si>
  <si>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</si>
  <si>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</si>
  <si>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</si>
  <si>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</si>
  <si>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</si>
  <si>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</si>
  <si>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</si>
  <si>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</si>
  <si>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</si>
  <si>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</si>
  <si>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</si>
  <si>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</si>
  <si>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</si>
  <si>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</si>
  <si>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</si>
  <si>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</si>
  <si>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</si>
  <si>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</si>
  <si>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</si>
  <si>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</si>
  <si>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</si>
  <si>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</si>
  <si>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</si>
  <si>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</si>
  <si>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</si>
  <si>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</si>
  <si>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</si>
  <si>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</si>
  <si>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</si>
  <si>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</si>
  <si>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</si>
  <si>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</si>
  <si>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</si>
  <si>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</si>
  <si>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</si>
  <si>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</si>
  <si>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</si>
  <si>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</si>
  <si>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</si>
  <si>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</si>
  <si>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</si>
  <si>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</si>
  <si>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</si>
  <si>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</si>
  <si>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</si>
  <si>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</si>
  <si>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</si>
  <si>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</si>
  <si>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</si>
  <si>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</si>
  <si>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</si>
  <si>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</si>
  <si>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</si>
  <si>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</si>
  <si>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</si>
  <si>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</si>
  <si>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</si>
  <si>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</si>
  <si>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</si>
  <si>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</si>
  <si>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</si>
  <si>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</si>
  <si>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</si>
  <si>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</si>
  <si>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</si>
  <si>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</si>
  <si>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</si>
  <si>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</si>
  <si>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</si>
  <si>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</si>
  <si>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</si>
  <si>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</si>
  <si>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</si>
  <si>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</si>
  <si>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</si>
  <si>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</si>
  <si>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</si>
  <si>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</si>
  <si>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</si>
  <si>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</si>
  <si>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</si>
  <si>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</si>
  <si>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</si>
  <si>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</si>
  <si>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</si>
  <si>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</si>
  <si>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</si>
  <si>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</si>
  <si>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</si>
  <si>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</si>
  <si>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</si>
  <si>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</si>
  <si>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</si>
  <si>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</si>
  <si>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</si>
  <si>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</si>
  <si>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</si>
  <si>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</si>
  <si>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</si>
  <si>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</si>
  <si>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</si>
  <si>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</si>
  <si>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</si>
  <si>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</si>
  <si>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</si>
  <si>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</si>
  <si>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</si>
  <si>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</si>
  <si>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</si>
  <si>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</si>
  <si>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</si>
  <si>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</si>
  <si>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</si>
  <si>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</si>
  <si>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</si>
  <si>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</si>
  <si>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</si>
  <si>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</si>
  <si>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</si>
  <si>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</si>
  <si>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</si>
  <si>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</si>
  <si>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</si>
  <si>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</si>
  <si>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</si>
  <si>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</si>
  <si>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</si>
  <si>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</si>
  <si>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</si>
  <si>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</si>
  <si>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</si>
  <si>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</si>
  <si>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</si>
  <si>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</si>
  <si>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</si>
  <si>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</si>
  <si>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</si>
  <si>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</si>
  <si>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</si>
  <si>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</si>
  <si>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</si>
  <si>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</si>
  <si>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</si>
  <si>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</si>
  <si>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</si>
  <si>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</si>
  <si>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</si>
  <si>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</si>
  <si>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</si>
  <si>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</si>
  <si>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</si>
  <si>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</si>
  <si>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</si>
  <si>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</si>
  <si>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</si>
  <si>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</si>
  <si>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</si>
  <si>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</si>
  <si>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</si>
  <si>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</si>
  <si>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</si>
  <si>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</si>
  <si>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</si>
  <si>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</si>
  <si>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</si>
  <si>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</si>
  <si>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</si>
  <si>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</si>
  <si>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</si>
  <si>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</si>
  <si>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</si>
  <si>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</si>
  <si>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</si>
  <si>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</si>
  <si>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</si>
  <si>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</si>
  <si>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</si>
  <si>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</si>
  <si>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</si>
  <si>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</si>
  <si>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</si>
  <si>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</si>
  <si>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</si>
  <si>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</si>
  <si>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</si>
  <si>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</si>
  <si>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</si>
  <si>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</si>
  <si>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</si>
  <si>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</si>
  <si>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</si>
  <si>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</si>
  <si>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</si>
  <si>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</si>
  <si>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</si>
  <si>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</si>
  <si>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</si>
  <si>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</si>
  <si>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</si>
  <si>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</si>
  <si>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</si>
  <si>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</si>
  <si>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</si>
  <si>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</si>
  <si>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</si>
  <si>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</si>
  <si>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</si>
  <si>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</si>
  <si>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</si>
  <si>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</si>
  <si>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</si>
  <si>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</si>
  <si>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</si>
  <si>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</si>
  <si>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</si>
  <si>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</si>
  <si>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</si>
  <si>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</si>
  <si>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</si>
  <si>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</si>
  <si>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</si>
  <si>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</si>
  <si>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</si>
  <si>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</si>
  <si>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</si>
  <si>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</si>
  <si>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</si>
  <si>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</si>
  <si>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</si>
  <si>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</si>
  <si>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</si>
  <si>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</si>
  <si>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</si>
  <si>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</si>
  <si>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</si>
  <si>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</si>
  <si>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</si>
  <si>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</si>
  <si>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</si>
  <si>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</si>
  <si>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</si>
  <si>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</si>
  <si>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</si>
  <si>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</si>
  <si>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</si>
  <si>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</si>
  <si>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</si>
  <si>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</si>
  <si>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</si>
  <si>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</si>
  <si>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</si>
  <si>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</si>
  <si>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</si>
  <si>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</si>
  <si>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</si>
  <si>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</si>
  <si>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</si>
  <si>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</si>
  <si>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</si>
  <si>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</si>
  <si>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</si>
  <si>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</si>
  <si>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</si>
  <si>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</si>
  <si>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</si>
  <si>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</si>
  <si>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</si>
  <si>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</si>
  <si>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</si>
  <si>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</si>
  <si>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</si>
  <si>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</si>
  <si>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</si>
  <si>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</si>
  <si>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</si>
  <si>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</si>
  <si>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</si>
  <si>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</si>
  <si>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</si>
  <si>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</si>
  <si>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</si>
  <si>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</si>
  <si>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</si>
  <si>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</si>
  <si>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</si>
  <si>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</si>
  <si>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</si>
  <si>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</si>
  <si>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</si>
  <si>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</si>
  <si>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</si>
  <si>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</si>
  <si>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</si>
  <si>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</si>
  <si>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</si>
  <si>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</si>
  <si>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</si>
  <si>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</si>
  <si>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</si>
  <si>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</si>
  <si>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</si>
  <si>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</si>
  <si>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</si>
  <si>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</si>
  <si>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</si>
  <si>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</si>
  <si>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</si>
  <si>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</si>
  <si>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</si>
  <si>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</si>
  <si>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</si>
  <si>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</si>
  <si>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</si>
  <si>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</si>
  <si>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</si>
  <si>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</si>
  <si>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</si>
  <si>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</si>
  <si>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</si>
  <si>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</si>
  <si>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</si>
  <si>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</si>
  <si>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</si>
  <si>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</si>
  <si>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</si>
  <si>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</si>
  <si>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</si>
  <si>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</si>
  <si>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</si>
  <si>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</si>
  <si>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</si>
  <si>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</si>
  <si>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</si>
  <si>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</si>
  <si>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</si>
  <si>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</si>
  <si>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</si>
  <si>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</si>
  <si>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</si>
  <si>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</si>
  <si>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</si>
  <si>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</si>
  <si>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</si>
  <si>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</si>
  <si>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</si>
  <si>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</si>
  <si>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</si>
  <si>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</si>
  <si>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</si>
  <si>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</si>
  <si>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</si>
  <si>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</si>
  <si>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</si>
  <si>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</si>
  <si>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</si>
  <si>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</si>
  <si>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</si>
  <si>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</si>
  <si>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</si>
  <si>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</si>
  <si>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</si>
  <si>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</si>
  <si>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</si>
  <si>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</si>
  <si>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</si>
  <si>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</si>
  <si>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</si>
  <si>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</si>
  <si>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</si>
  <si>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</si>
  <si>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</si>
  <si>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</si>
  <si>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</si>
  <si>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</si>
  <si>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</si>
  <si>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</si>
  <si>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</si>
  <si>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</si>
  <si>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</si>
  <si>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</si>
  <si>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</si>
  <si>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</si>
  <si>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</si>
  <si>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</si>
  <si>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</si>
  <si>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</si>
  <si>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</si>
  <si>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</si>
  <si>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</si>
  <si>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</si>
  <si>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</si>
  <si>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</si>
  <si>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</si>
  <si>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</si>
  <si>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</si>
  <si>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</si>
  <si>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</si>
  <si>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</si>
  <si>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</si>
  <si>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</si>
  <si>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</si>
  <si>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</si>
  <si>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</si>
  <si>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</si>
  <si>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</si>
  <si>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</si>
  <si>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</si>
  <si>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</si>
  <si>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</si>
  <si>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</si>
  <si>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</si>
  <si>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</si>
  <si>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</si>
  <si>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</si>
  <si>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</si>
  <si>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</si>
  <si>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</si>
  <si>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</si>
  <si>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</si>
  <si>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</si>
  <si>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</si>
  <si>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</si>
  <si>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</si>
  <si>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</si>
  <si>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</si>
  <si>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</si>
  <si>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</si>
  <si>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</si>
  <si>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</si>
  <si>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</si>
  <si>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</si>
  <si>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</si>
  <si>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</si>
  <si>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</si>
  <si>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</si>
  <si>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</si>
  <si>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</si>
  <si>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</si>
  <si>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</si>
  <si>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</si>
  <si>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</si>
  <si>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</si>
  <si>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</si>
  <si>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</si>
  <si>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</si>
  <si>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</si>
  <si>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</si>
  <si>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</si>
  <si>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</si>
  <si>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</si>
  <si>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</si>
  <si>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</si>
  <si>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</si>
  <si>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</si>
  <si>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</si>
  <si>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</si>
  <si>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</si>
  <si>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</si>
  <si>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</si>
  <si>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</si>
  <si>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</si>
  <si>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</si>
  <si>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</si>
  <si>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</si>
  <si>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</si>
  <si>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</si>
  <si>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</si>
  <si>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</si>
  <si>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</si>
  <si>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</si>
  <si>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</si>
  <si>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</si>
  <si>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</si>
  <si>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</si>
  <si>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</si>
  <si>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</si>
  <si>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</si>
  <si>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</si>
  <si>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</si>
  <si>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</si>
  <si>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</si>
  <si>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</si>
  <si>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</si>
  <si>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</si>
  <si>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</si>
  <si>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</si>
  <si>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</si>
  <si>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</si>
  <si>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</si>
  <si>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</si>
  <si>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</si>
  <si>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</si>
  <si>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</si>
  <si>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</si>
  <si>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</si>
  <si>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</si>
  <si>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</si>
  <si>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</si>
  <si>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</si>
  <si>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</si>
  <si>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</si>
  <si>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</si>
  <si>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</si>
  <si>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</si>
  <si>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</si>
  <si>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</si>
  <si>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</si>
  <si>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</si>
  <si>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</si>
  <si>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</si>
  <si>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</si>
  <si>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</si>
  <si>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</si>
  <si>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</si>
  <si>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</si>
  <si>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</si>
  <si>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</si>
  <si>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</si>
  <si>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</si>
  <si>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</si>
  <si>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</si>
  <si>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</si>
  <si>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</si>
  <si>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</si>
  <si>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</si>
  <si>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</si>
  <si>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</si>
  <si>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</si>
  <si>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</si>
  <si>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</si>
  <si>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</si>
  <si>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</si>
  <si>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</si>
  <si>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</si>
  <si>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</si>
  <si>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</si>
  <si>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</si>
  <si>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</si>
  <si>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</si>
  <si>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</si>
  <si>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</si>
  <si>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</si>
  <si>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</si>
  <si>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</si>
  <si>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</si>
  <si>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</si>
  <si>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</si>
  <si>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</si>
  <si>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</si>
  <si>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</si>
  <si>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</si>
  <si>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</si>
  <si>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</si>
  <si>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</si>
  <si>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</si>
  <si>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</si>
  <si>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</si>
  <si>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</si>
  <si>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</si>
  <si>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</si>
  <si>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</si>
  <si>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</si>
  <si>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</si>
  <si>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</si>
  <si>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</si>
  <si>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</si>
  <si>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</si>
  <si>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</si>
  <si>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</si>
  <si>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</si>
  <si>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</si>
  <si>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</si>
  <si>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</si>
  <si>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</si>
  <si>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</si>
  <si>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</si>
  <si>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</si>
  <si>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</si>
  <si>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</si>
  <si>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</si>
  <si>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</si>
  <si>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</si>
  <si>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</si>
  <si>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</si>
  <si>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</si>
  <si>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</si>
  <si>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</si>
  <si>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</si>
  <si>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</si>
  <si>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</si>
  <si>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</si>
  <si>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</si>
  <si>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</si>
  <si>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</si>
  <si>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</si>
  <si>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</si>
  <si>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</si>
  <si>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</si>
  <si>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</si>
  <si>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</si>
  <si>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</si>
  <si>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</si>
  <si>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</si>
  <si>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</si>
  <si>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</si>
  <si>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</si>
  <si>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</si>
  <si>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</si>
  <si>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</si>
  <si>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</si>
  <si>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</si>
  <si>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</si>
  <si>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</si>
  <si>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</si>
  <si>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</si>
  <si>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</si>
  <si>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</si>
  <si>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</si>
  <si>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</si>
  <si>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</si>
  <si>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</si>
  <si>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</si>
  <si>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</si>
  <si>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</si>
  <si>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</si>
  <si>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</si>
  <si>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</si>
  <si>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</si>
  <si>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</si>
  <si>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</si>
  <si>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</si>
  <si>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</si>
  <si>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</si>
  <si>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</si>
  <si>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</si>
  <si>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</si>
  <si>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</si>
  <si>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</si>
  <si>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</si>
  <si>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</si>
  <si>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</si>
  <si>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</si>
  <si>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</si>
  <si>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</si>
  <si>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</si>
  <si>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</si>
  <si>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</si>
  <si>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</si>
  <si>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</si>
  <si>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</si>
  <si>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</si>
  <si>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</si>
  <si>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</si>
  <si>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</si>
  <si>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</si>
  <si>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</si>
  <si>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</si>
  <si>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</si>
  <si>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</si>
  <si>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</si>
  <si>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</si>
  <si>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</si>
  <si>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</si>
  <si>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</si>
  <si>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</si>
  <si>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</si>
  <si>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</si>
  <si>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</si>
  <si>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</si>
  <si>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</si>
  <si>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</si>
  <si>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</si>
  <si>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</si>
  <si>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</si>
  <si>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</si>
  <si>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</si>
  <si>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</si>
  <si>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</si>
  <si>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</si>
  <si>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</si>
  <si>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</si>
  <si>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</si>
  <si>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</si>
  <si>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</si>
  <si>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</si>
  <si>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</si>
  <si>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</si>
  <si>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</si>
  <si>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</si>
  <si>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</si>
  <si>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</si>
  <si>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</si>
  <si>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</si>
  <si>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</si>
  <si>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</si>
  <si>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</si>
  <si>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</si>
  <si>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</si>
  <si>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</si>
  <si>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</si>
  <si>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</si>
  <si>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</si>
  <si>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</si>
  <si>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</si>
  <si>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</si>
  <si>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</si>
  <si>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</si>
  <si>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</si>
  <si>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</si>
  <si>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</si>
  <si>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</si>
  <si>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</si>
  <si>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</si>
  <si>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</si>
  <si>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</si>
  <si>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</si>
  <si>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</si>
  <si>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</si>
  <si>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</si>
  <si>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</si>
  <si>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</si>
  <si>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</si>
  <si>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</si>
  <si>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</si>
  <si>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</si>
  <si>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</si>
  <si>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</si>
  <si>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</si>
  <si>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</si>
  <si>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</si>
  <si>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</si>
  <si>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</si>
  <si>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</si>
  <si>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</si>
  <si>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</si>
  <si>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</si>
  <si>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</si>
  <si>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</si>
  <si>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</si>
  <si>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</si>
  <si>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</si>
  <si>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</si>
  <si>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</si>
  <si>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</si>
  <si>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</si>
  <si>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</si>
  <si>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</si>
  <si>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</si>
  <si>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</si>
  <si>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</si>
  <si>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</si>
  <si>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</si>
  <si>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</si>
  <si>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</si>
  <si>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</si>
  <si>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</si>
  <si>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</si>
  <si>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</si>
  <si>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</si>
  <si>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</si>
  <si>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</si>
  <si>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</si>
  <si>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</si>
  <si>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</si>
  <si>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</si>
  <si>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</si>
  <si>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</si>
  <si>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</si>
  <si>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</si>
  <si>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</si>
  <si>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</si>
  <si>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</si>
  <si>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</si>
  <si>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</si>
  <si>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</si>
  <si>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</si>
  <si>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</si>
  <si>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</si>
  <si>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</si>
  <si>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</si>
  <si>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</si>
  <si>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</si>
  <si>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</si>
  <si>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</si>
  <si>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</si>
  <si>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</si>
  <si>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</si>
  <si>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</si>
  <si>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</si>
  <si>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</si>
  <si>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</si>
  <si>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</si>
  <si>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</si>
  <si>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</si>
  <si>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</si>
  <si>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</si>
  <si>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</si>
  <si>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</si>
  <si>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</si>
  <si>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</si>
  <si>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</si>
  <si>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</si>
  <si>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</si>
  <si>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</si>
  <si>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</si>
  <si>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</si>
  <si>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</si>
  <si>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</si>
  <si>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</si>
  <si>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</si>
  <si>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</si>
  <si>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</si>
  <si>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</si>
  <si>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</si>
  <si>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</si>
  <si>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</si>
  <si>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</si>
  <si>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</si>
  <si>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</si>
  <si>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</si>
  <si>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</si>
  <si>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</si>
  <si>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</si>
  <si>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</si>
  <si>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</si>
  <si>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</si>
  <si>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</si>
  <si>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</si>
  <si>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</si>
  <si>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</si>
  <si>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</si>
  <si>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</si>
  <si>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</si>
  <si>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</si>
  <si>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</si>
  <si>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</si>
  <si>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</si>
  <si>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</si>
  <si>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</si>
  <si>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</si>
  <si>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</si>
  <si>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</si>
  <si>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</si>
  <si>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</si>
  <si>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</si>
  <si>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</si>
  <si>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</si>
  <si>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</si>
  <si>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</si>
  <si>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</si>
  <si>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</si>
  <si>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</si>
  <si>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</si>
  <si>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</si>
  <si>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</si>
  <si>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</si>
  <si>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</si>
  <si>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</si>
  <si>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</si>
  <si>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</si>
  <si>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</si>
  <si>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</si>
  <si>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</si>
  <si>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</si>
  <si>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</si>
  <si>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</si>
  <si>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</si>
  <si>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</si>
  <si>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</si>
  <si>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</si>
  <si>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</si>
  <si>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</si>
  <si>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</si>
  <si>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</si>
  <si>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</si>
  <si>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</si>
  <si>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</si>
  <si>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</si>
  <si>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</si>
  <si>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</si>
  <si>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</si>
  <si>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</si>
  <si>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</si>
  <si>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</si>
  <si>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</si>
  <si>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</si>
  <si>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</si>
  <si>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</si>
  <si>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</si>
  <si>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</si>
  <si>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</si>
  <si>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</si>
  <si>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</si>
  <si>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</si>
  <si>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</si>
  <si>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</si>
  <si>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</si>
  <si>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</si>
  <si>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</si>
  <si>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</si>
  <si>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</si>
  <si>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</si>
  <si>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</si>
  <si>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</si>
  <si>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</si>
  <si>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</si>
  <si>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</si>
  <si>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</si>
  <si>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</si>
  <si>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</si>
  <si>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</si>
  <si>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</si>
  <si>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</si>
  <si>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</si>
  <si>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</si>
  <si>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</si>
  <si>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</si>
  <si>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</si>
  <si>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</si>
  <si>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</si>
  <si>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</si>
  <si>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</si>
  <si>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</si>
  <si>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</si>
  <si>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</si>
  <si>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</si>
  <si>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</si>
  <si>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</si>
  <si>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</si>
  <si>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</si>
  <si>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</si>
  <si>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</si>
  <si>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</si>
  <si>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</si>
  <si>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</si>
  <si>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</si>
  <si>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</si>
  <si>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</si>
  <si>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</si>
  <si>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</si>
  <si>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</si>
  <si>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</si>
  <si>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</si>
  <si>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</si>
  <si>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</si>
  <si>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</si>
  <si>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</si>
  <si>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</si>
  <si>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</si>
  <si>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</si>
  <si>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</si>
  <si>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</si>
  <si>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</si>
  <si>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</si>
  <si>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</si>
  <si>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</si>
  <si>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</si>
  <si>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</si>
  <si>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</si>
  <si>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</si>
  <si>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</si>
  <si>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</si>
  <si>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</si>
  <si>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</si>
  <si>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</si>
  <si>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</si>
  <si>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</si>
  <si>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</si>
  <si>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</si>
  <si>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</si>
  <si>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</si>
  <si>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</si>
  <si>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</si>
  <si>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</si>
  <si>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</si>
  <si>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</si>
  <si>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</si>
  <si>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</si>
  <si>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</si>
  <si>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</si>
  <si>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</si>
  <si>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</si>
  <si>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</si>
  <si>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</si>
  <si>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</si>
  <si>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</si>
  <si>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</si>
  <si>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</si>
  <si>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</si>
  <si>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</si>
  <si>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</si>
  <si>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</si>
  <si>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</si>
  <si>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</si>
  <si>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</si>
  <si>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</si>
  <si>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</si>
  <si>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</si>
  <si>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</si>
  <si>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</si>
  <si>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</si>
  <si>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</si>
  <si>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</si>
  <si>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</si>
  <si>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</si>
  <si>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</si>
  <si>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</si>
  <si>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</si>
  <si>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</si>
  <si>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</si>
  <si>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</si>
  <si>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</si>
  <si>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</si>
  <si>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</si>
  <si>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</si>
  <si>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</si>
  <si>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</si>
  <si>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</si>
  <si>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</si>
  <si>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</si>
  <si>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</si>
  <si>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</si>
  <si>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</si>
  <si>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</si>
  <si>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</si>
  <si>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</si>
  <si>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</si>
  <si>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</si>
  <si>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</si>
  <si>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</si>
  <si>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</si>
  <si>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</si>
  <si>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</si>
  <si>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</si>
  <si>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</si>
  <si>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</si>
  <si>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</si>
  <si>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</si>
  <si>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</si>
  <si>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</si>
  <si>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</si>
  <si>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</si>
  <si>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</si>
  <si>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</si>
  <si>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</si>
  <si>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</si>
  <si>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</si>
  <si>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</si>
  <si>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</si>
  <si>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</si>
  <si>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</si>
  <si>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</si>
  <si>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</si>
  <si>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</si>
  <si>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</si>
  <si>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</si>
  <si>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</si>
  <si>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</si>
  <si>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</si>
  <si>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</si>
  <si>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</si>
  <si>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</si>
  <si>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</si>
  <si>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</si>
  <si>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</si>
  <si>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</si>
  <si>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</si>
  <si>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</si>
  <si>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</si>
  <si>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</si>
  <si>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</si>
  <si>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</si>
  <si>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</si>
  <si>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</si>
  <si>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</si>
  <si>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</si>
  <si>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</si>
  <si>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</si>
  <si>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</si>
  <si>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</si>
  <si>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</si>
  <si>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</si>
  <si>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</si>
  <si>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</si>
  <si>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</si>
  <si>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</si>
  <si>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</si>
  <si>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</si>
  <si>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</si>
  <si>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</si>
  <si>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</si>
  <si>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</si>
  <si>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</si>
  <si>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</si>
  <si>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</si>
  <si>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</si>
  <si>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</si>
  <si>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</si>
  <si>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</si>
  <si>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</si>
  <si>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</si>
  <si>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</si>
  <si>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</si>
  <si>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</si>
  <si>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</si>
  <si>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</si>
  <si>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</si>
  <si>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</si>
  <si>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</si>
  <si>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</si>
  <si>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</si>
  <si>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</si>
  <si>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</si>
  <si>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</si>
  <si>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</si>
  <si>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</si>
  <si>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</si>
  <si>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</si>
  <si>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</si>
  <si>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</si>
  <si>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</si>
  <si>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</si>
  <si>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</si>
  <si>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</si>
  <si>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</si>
  <si>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</si>
  <si>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</si>
  <si>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</si>
  <si>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</si>
  <si>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</si>
  <si>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</si>
  <si>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</si>
  <si>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</si>
  <si>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</si>
  <si>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</si>
  <si>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</si>
  <si>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</si>
  <si>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</si>
  <si>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</si>
  <si>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</si>
  <si>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</si>
  <si>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</si>
  <si>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</si>
  <si>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</si>
  <si>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</si>
  <si>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</si>
  <si>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</si>
  <si>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</si>
  <si>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</si>
  <si>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</si>
  <si>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</si>
  <si>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</si>
  <si>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</si>
  <si>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</si>
  <si>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</si>
  <si>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</si>
  <si>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</si>
  <si>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</si>
  <si>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</si>
  <si>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</si>
  <si>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</si>
  <si>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</si>
  <si>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</si>
  <si>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</si>
  <si>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</si>
  <si>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</si>
  <si>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</si>
  <si>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</si>
  <si>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</si>
  <si>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</si>
  <si>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</si>
  <si>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</si>
  <si>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</si>
  <si>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</si>
  <si>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</si>
  <si>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</si>
  <si>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</si>
  <si>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</si>
  <si>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</si>
  <si>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</si>
  <si>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</si>
  <si>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</si>
  <si>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</si>
  <si>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</si>
  <si>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</si>
  <si>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</si>
  <si>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</si>
  <si>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</si>
  <si>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</si>
  <si>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</si>
  <si>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</si>
  <si>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</si>
  <si>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</si>
  <si>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</si>
  <si>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</si>
  <si>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</si>
  <si>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</si>
  <si>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</si>
  <si>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</si>
  <si>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</si>
  <si>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</si>
  <si>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</si>
  <si>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</si>
  <si>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</si>
  <si>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</si>
  <si>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</si>
  <si>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</si>
  <si>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</si>
  <si>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</si>
  <si>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</si>
  <si>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</si>
  <si>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</si>
  <si>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</si>
  <si>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</si>
  <si>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</si>
  <si>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</si>
  <si>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</si>
  <si>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</si>
  <si>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</si>
  <si>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</si>
  <si>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</si>
  <si>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</si>
  <si>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</si>
  <si>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</si>
  <si>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</si>
  <si>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</si>
  <si>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</si>
  <si>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</si>
  <si>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</si>
  <si>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</si>
  <si>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</si>
  <si>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</si>
  <si>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</si>
  <si>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</si>
  <si>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</si>
  <si>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</si>
  <si>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</si>
  <si>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</si>
  <si>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</si>
  <si>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</si>
  <si>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</si>
  <si>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</si>
  <si>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</si>
  <si>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</si>
  <si>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</si>
  <si>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</si>
  <si>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</si>
  <si>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</si>
  <si>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</si>
  <si>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</si>
  <si>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</si>
  <si>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</si>
  <si>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</si>
  <si>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</si>
  <si>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</si>
  <si>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</si>
  <si>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</si>
  <si>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</si>
  <si>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</si>
  <si>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</si>
  <si>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</si>
  <si>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</si>
  <si>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</si>
  <si>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</si>
  <si>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</si>
  <si>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</si>
  <si>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</si>
  <si>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</si>
  <si>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</si>
  <si>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</si>
  <si>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</si>
  <si>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</si>
  <si>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</si>
  <si>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</si>
  <si>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</si>
  <si>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</si>
  <si>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</si>
  <si>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</si>
  <si>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</si>
  <si>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</si>
  <si>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</si>
  <si>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</si>
  <si>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</si>
  <si>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</si>
  <si>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</si>
  <si>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</si>
  <si>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</si>
  <si>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</si>
  <si>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</si>
  <si>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</si>
  <si>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</si>
  <si>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</si>
  <si>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</si>
  <si>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</si>
  <si>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</si>
  <si>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</si>
  <si>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</si>
  <si>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</si>
  <si>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</si>
  <si>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</si>
  <si>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</si>
  <si>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</si>
  <si>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</si>
  <si>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</si>
  <si>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</si>
  <si>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</si>
  <si>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</si>
  <si>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</si>
  <si>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</si>
  <si>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</si>
  <si>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</si>
  <si>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</si>
  <si>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</si>
  <si>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</si>
  <si>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</si>
  <si>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</si>
  <si>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</si>
  <si>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</si>
  <si>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</si>
  <si>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</si>
  <si>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</si>
  <si>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</si>
  <si>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</si>
  <si>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</si>
  <si>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</si>
  <si>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</si>
  <si>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</si>
  <si>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</si>
  <si>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</si>
  <si>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</si>
  <si>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</si>
  <si>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</si>
  <si>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</si>
  <si>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</si>
  <si>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</si>
  <si>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</si>
  <si>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</si>
  <si>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</si>
  <si>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</si>
  <si>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</si>
  <si>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</si>
  <si>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</si>
  <si>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</si>
  <si>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</si>
  <si>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</si>
  <si>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</si>
  <si>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</si>
  <si>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</si>
  <si>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</si>
  <si>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</si>
  <si>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</si>
  <si>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</si>
  <si>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</si>
  <si>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</si>
  <si>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</si>
  <si>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</si>
  <si>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</si>
  <si>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</si>
  <si>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</si>
  <si>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</si>
  <si>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</si>
  <si>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</si>
  <si>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</si>
  <si>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</si>
  <si>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</si>
  <si>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</si>
  <si>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</si>
  <si>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</si>
  <si>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</si>
  <si>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</si>
  <si>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</si>
  <si>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</si>
  <si>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</si>
  <si>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</si>
  <si>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</si>
  <si>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</si>
  <si>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</si>
  <si>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</si>
  <si>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</si>
  <si>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</si>
  <si>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</si>
  <si>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</si>
  <si>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</si>
  <si>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</si>
  <si>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</si>
  <si>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</si>
  <si>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</si>
  <si>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</si>
  <si>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</si>
  <si>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</si>
  <si>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</si>
  <si>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</si>
  <si>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</si>
  <si>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</si>
  <si>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</si>
  <si>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</si>
  <si>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</si>
  <si>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</si>
  <si>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</si>
  <si>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</si>
  <si>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</si>
  <si>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</si>
  <si>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</si>
  <si>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</si>
  <si>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</si>
  <si>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</si>
  <si>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</si>
  <si>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</si>
  <si>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</si>
  <si>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</si>
  <si>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</si>
  <si>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</si>
  <si>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</si>
  <si>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</si>
  <si>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</si>
  <si>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</si>
  <si>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</si>
  <si>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</si>
  <si>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</si>
  <si>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</si>
  <si>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</si>
  <si>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</si>
  <si>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</si>
  <si>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</si>
  <si>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</si>
  <si>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</si>
  <si>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</si>
  <si>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</si>
  <si>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</si>
  <si>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</si>
  <si>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</si>
  <si>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</si>
  <si>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</si>
  <si>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</si>
  <si>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</si>
  <si>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</si>
  <si>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</si>
  <si>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</si>
  <si>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</si>
  <si>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</si>
  <si>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</si>
  <si>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</si>
  <si>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</si>
  <si>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</si>
  <si>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</si>
  <si>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</si>
  <si>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</si>
  <si>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</si>
  <si>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</si>
  <si>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</si>
  <si>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</si>
  <si>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</si>
  <si>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</si>
  <si>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</si>
  <si>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</si>
  <si>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</si>
  <si>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</si>
  <si>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</si>
  <si>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</si>
  <si>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</si>
  <si>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</si>
  <si>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</si>
  <si>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</si>
  <si>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</si>
  <si>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</si>
  <si>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</si>
  <si>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</si>
  <si>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</si>
  <si>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</si>
  <si>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</si>
  <si>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</si>
  <si>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</si>
  <si>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</si>
  <si>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</si>
  <si>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</si>
  <si>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</si>
  <si>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</si>
  <si>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</si>
  <si>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</si>
  <si>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</si>
  <si>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</si>
  <si>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</si>
  <si>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</si>
  <si>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</si>
  <si>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</si>
  <si>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</si>
  <si>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</si>
  <si>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</si>
  <si>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</si>
  <si>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</si>
  <si>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</si>
  <si>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</si>
  <si>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</si>
  <si>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</si>
  <si>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</si>
  <si>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</si>
  <si>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</si>
  <si>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</si>
  <si>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</si>
  <si>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</si>
  <si>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</si>
  <si>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</si>
  <si>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</si>
  <si>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</si>
  <si>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</si>
  <si>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</si>
  <si>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</si>
  <si>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</si>
  <si>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</si>
  <si>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</si>
  <si>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</si>
  <si>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</si>
  <si>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</si>
  <si>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</si>
  <si>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</si>
  <si>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</si>
  <si>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</si>
  <si>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</si>
  <si>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</si>
  <si>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</si>
  <si>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</si>
  <si>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</si>
  <si>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</si>
  <si>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</si>
  <si>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</si>
  <si>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</si>
  <si>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</si>
  <si>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</si>
  <si>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</si>
  <si>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</si>
  <si>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</si>
  <si>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</si>
  <si>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</si>
  <si>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</si>
  <si>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</si>
  <si>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</si>
  <si>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</si>
  <si>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</si>
  <si>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</si>
  <si>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</si>
  <si>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</si>
  <si>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</si>
  <si>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</si>
  <si>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</si>
  <si>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</si>
  <si>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</si>
  <si>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</si>
  <si>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</si>
  <si>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</si>
  <si>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</si>
  <si>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</si>
  <si>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</si>
  <si>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</si>
  <si>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</si>
  <si>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</si>
  <si>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</si>
  <si>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</si>
  <si>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</si>
  <si>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</si>
  <si>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</si>
  <si>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</si>
  <si>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</si>
  <si>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</si>
  <si>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</si>
  <si>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</si>
  <si>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</si>
  <si>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</si>
  <si>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</si>
  <si>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</si>
  <si>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</si>
  <si>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</si>
  <si>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</si>
  <si>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</si>
  <si>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</si>
  <si>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</si>
  <si>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</si>
  <si>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</si>
  <si>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</si>
  <si>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</si>
  <si>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</si>
  <si>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</si>
  <si>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</si>
  <si>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</si>
  <si>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</si>
  <si>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</si>
  <si>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</si>
  <si>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</si>
  <si>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</si>
  <si>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</si>
  <si>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</si>
  <si>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</si>
  <si>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</si>
  <si>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</si>
  <si>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</si>
  <si>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</si>
  <si>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</si>
  <si>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</si>
  <si>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</si>
  <si>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</si>
  <si>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</si>
  <si>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</si>
  <si>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</si>
  <si>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</si>
  <si>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</si>
  <si>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</si>
  <si>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</si>
  <si>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</si>
  <si>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</si>
  <si>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</si>
  <si>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</si>
  <si>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</si>
  <si>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</si>
  <si>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</si>
  <si>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</si>
  <si>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</si>
  <si>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</si>
  <si>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</si>
  <si>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</si>
  <si>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</si>
  <si>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</si>
  <si>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</si>
  <si>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</si>
  <si>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</si>
  <si>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</si>
  <si>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</si>
  <si>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</si>
  <si>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</si>
  <si>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</si>
  <si>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</si>
  <si>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</si>
  <si>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</si>
  <si>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</si>
  <si>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</si>
  <si>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</si>
  <si>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</si>
  <si>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</si>
  <si>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</si>
  <si>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</si>
  <si>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</si>
  <si>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</si>
  <si>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</si>
  <si>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</si>
  <si>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</si>
  <si>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</si>
  <si>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</si>
  <si>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</si>
  <si>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</si>
  <si>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</si>
  <si>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</si>
  <si>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</si>
  <si>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</si>
  <si>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</si>
  <si>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</si>
  <si>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</si>
  <si>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</si>
  <si>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</si>
  <si>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</si>
  <si>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</si>
  <si>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</si>
  <si>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</si>
  <si>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</si>
  <si>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</si>
  <si>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</si>
  <si>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</si>
  <si>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</si>
  <si>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</si>
  <si>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</si>
  <si>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</si>
  <si>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</si>
  <si>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</si>
  <si>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</si>
  <si>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</si>
  <si>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</si>
  <si>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</si>
  <si>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</si>
  <si>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</si>
  <si>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</si>
  <si>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</si>
  <si>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</si>
  <si>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</si>
  <si>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</si>
  <si>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</si>
  <si>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</si>
  <si>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</si>
  <si>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</si>
  <si>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</si>
  <si>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</si>
  <si>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</si>
  <si>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</si>
  <si>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</si>
  <si>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</si>
  <si>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</si>
  <si>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</si>
  <si>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</si>
  <si>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</si>
  <si>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</si>
  <si>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</si>
  <si>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</si>
  <si>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</si>
  <si>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</si>
  <si>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</si>
  <si>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</si>
  <si>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</si>
  <si>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</si>
  <si>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</si>
  <si>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</si>
  <si>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</si>
  <si>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</si>
  <si>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</si>
  <si>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</si>
  <si>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</si>
  <si>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</si>
  <si>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</si>
  <si>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</si>
  <si>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</si>
  <si>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</si>
  <si>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</si>
  <si>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</si>
  <si>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</si>
  <si>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</si>
  <si>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</si>
  <si>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</si>
  <si>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</si>
  <si>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</si>
  <si>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</si>
  <si>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</si>
  <si>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</si>
  <si>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</si>
  <si>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</si>
  <si>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</si>
  <si>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</si>
  <si>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</si>
  <si>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</si>
  <si>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</si>
  <si>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</si>
  <si>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</si>
  <si>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</si>
  <si>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</si>
  <si>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</si>
  <si>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</si>
  <si>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</si>
  <si>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</si>
  <si>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</si>
  <si>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</si>
  <si>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</si>
  <si>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</si>
  <si>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</si>
  <si>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</si>
  <si>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</si>
  <si>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</si>
  <si>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</si>
  <si>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</si>
  <si>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</si>
  <si>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</si>
  <si>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</si>
  <si>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</si>
  <si>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</si>
  <si>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</si>
  <si>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</si>
  <si>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</si>
  <si>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</si>
  <si>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</si>
  <si>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</si>
  <si>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</si>
  <si>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</si>
  <si>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</si>
  <si>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</si>
  <si>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</si>
  <si>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</si>
  <si>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</si>
  <si>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</si>
  <si>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</si>
  <si>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</si>
  <si>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</si>
  <si>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</si>
  <si>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</si>
  <si>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</si>
  <si>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</si>
  <si>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</si>
  <si>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</si>
  <si>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</si>
  <si>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</si>
  <si>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</si>
  <si>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</si>
  <si>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</si>
  <si>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</si>
  <si>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</si>
  <si>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</si>
  <si>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</si>
  <si>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</si>
  <si>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</si>
  <si>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</si>
  <si>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</si>
  <si>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</si>
  <si>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</si>
  <si>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</si>
  <si>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</si>
  <si>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</si>
  <si>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</si>
  <si>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</si>
  <si>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</si>
  <si>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</si>
  <si>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</si>
  <si>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</si>
  <si>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</si>
  <si>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</si>
  <si>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</si>
  <si>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</si>
  <si>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</si>
  <si>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</si>
  <si>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</si>
  <si>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</si>
  <si>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</si>
  <si>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</si>
  <si>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</si>
  <si>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</si>
  <si>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</si>
  <si>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</si>
  <si>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</si>
  <si>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</si>
  <si>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</si>
  <si>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</si>
  <si>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</si>
  <si>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</si>
  <si>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</si>
  <si>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</si>
  <si>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</si>
  <si>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</si>
  <si>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</si>
  <si>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</si>
  <si>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</si>
  <si>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</si>
  <si>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</si>
  <si>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</si>
  <si>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</si>
  <si>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</si>
  <si>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</si>
  <si>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</si>
  <si>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</si>
  <si>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</si>
  <si>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</si>
  <si>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</si>
  <si>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</si>
  <si>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</si>
  <si>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</si>
  <si>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</si>
  <si>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</si>
  <si>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</si>
  <si>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</si>
  <si>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</si>
  <si>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</si>
  <si>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</si>
  <si>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</si>
  <si>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</si>
  <si>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</si>
  <si>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</si>
  <si>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</si>
  <si>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</si>
  <si>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</si>
  <si>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</si>
  <si>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</si>
  <si>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</si>
  <si>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</si>
  <si>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</si>
  <si>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</si>
  <si>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</si>
  <si>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</si>
  <si>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</si>
  <si>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</si>
  <si>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</si>
  <si>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</si>
  <si>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</si>
  <si>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</si>
  <si>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</si>
  <si>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</si>
  <si>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</si>
  <si>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</si>
  <si>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</si>
  <si>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</si>
  <si>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</si>
  <si>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</si>
  <si>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</si>
  <si>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</si>
  <si>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</si>
  <si>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</si>
  <si>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</si>
  <si>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</si>
  <si>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</si>
  <si>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</si>
  <si>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</si>
  <si>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</si>
  <si>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</si>
  <si>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</si>
  <si>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</si>
  <si>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</si>
  <si>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</si>
  <si>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</si>
  <si>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</si>
  <si>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</si>
  <si>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</si>
  <si>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</si>
  <si>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</si>
  <si>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</si>
  <si>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</si>
  <si>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</si>
  <si>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</si>
  <si>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</si>
  <si>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</si>
  <si>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</si>
  <si>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</si>
  <si>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</si>
  <si>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</si>
  <si>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</si>
  <si>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</si>
  <si>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</si>
  <si>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</si>
  <si>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</si>
  <si>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</si>
  <si>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</si>
  <si>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</si>
  <si>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</si>
  <si>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</si>
  <si>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</si>
  <si>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</si>
  <si>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</si>
  <si>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</si>
  <si>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</si>
  <si>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</si>
  <si>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</si>
  <si>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</si>
  <si>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</si>
  <si>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</si>
  <si>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</si>
  <si>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</si>
  <si>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</si>
  <si>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</si>
  <si>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</si>
  <si>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</si>
  <si>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</si>
  <si>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</si>
  <si>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</si>
  <si>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</si>
  <si>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</si>
  <si>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</si>
  <si>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</si>
  <si>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</si>
  <si>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</si>
  <si>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</si>
  <si>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</si>
  <si>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</si>
  <si>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</si>
  <si>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</si>
  <si>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</si>
  <si>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</si>
  <si>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</si>
  <si>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</si>
  <si>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</si>
  <si>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</si>
  <si>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</si>
  <si>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</si>
  <si>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</si>
  <si>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</si>
  <si>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</si>
  <si>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</si>
  <si>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</si>
  <si>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</si>
  <si>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</si>
  <si>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</si>
  <si>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</si>
  <si>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</si>
  <si>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</si>
  <si>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</si>
  <si>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</si>
  <si>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</si>
  <si>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</si>
  <si>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</si>
  <si>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</si>
  <si>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</si>
  <si>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</si>
  <si>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</si>
  <si>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</si>
  <si>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</si>
  <si>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</si>
  <si>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</si>
  <si>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</si>
  <si>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</si>
  <si>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</si>
  <si>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</si>
  <si>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</si>
  <si>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</si>
  <si>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</si>
  <si>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</si>
  <si>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</si>
  <si>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</si>
  <si>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</si>
  <si>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</si>
  <si>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</si>
  <si>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</si>
  <si>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</si>
  <si>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</si>
  <si>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</si>
  <si>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</si>
  <si>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</si>
  <si>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</si>
  <si>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</si>
  <si>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</si>
  <si>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</si>
  <si>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</si>
  <si>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</si>
  <si>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</si>
  <si>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</si>
  <si>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</si>
  <si>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</si>
  <si>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</si>
  <si>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</si>
  <si>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</si>
  <si>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</si>
  <si>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</si>
  <si>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</si>
  <si>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</si>
  <si>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</si>
  <si>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</si>
  <si>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</si>
  <si>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</si>
  <si>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</si>
  <si>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</si>
  <si>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</si>
  <si>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</si>
  <si>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</si>
  <si>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</si>
  <si>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</si>
  <si>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</si>
  <si>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</si>
  <si>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</si>
  <si>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</si>
  <si>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</si>
  <si>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</si>
  <si>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</si>
  <si>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</si>
  <si>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</si>
  <si>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</si>
  <si>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</si>
  <si>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</si>
  <si>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</si>
  <si>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</si>
  <si>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</si>
  <si>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</si>
  <si>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</si>
  <si>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</si>
  <si>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</si>
  <si>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</si>
  <si>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</si>
  <si>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</si>
  <si>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</si>
  <si>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</si>
  <si>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</si>
  <si>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</si>
  <si>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</si>
  <si>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</si>
  <si>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</si>
  <si>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</si>
  <si>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</si>
  <si>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</si>
  <si>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</si>
  <si>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</si>
  <si>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</si>
  <si>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</si>
  <si>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</si>
  <si>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</si>
  <si>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</si>
  <si>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</si>
  <si>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</si>
  <si>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</si>
  <si>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</si>
  <si>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</si>
  <si>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</si>
  <si>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</si>
  <si>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</si>
  <si>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</si>
  <si>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</si>
  <si>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</si>
  <si>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</si>
  <si>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</si>
  <si>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</si>
  <si>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</si>
  <si>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</si>
  <si>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</si>
  <si>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</si>
  <si>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</si>
  <si>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</si>
  <si>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</si>
  <si>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</si>
  <si>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</si>
  <si>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</si>
  <si>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</si>
  <si>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</si>
  <si>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</si>
  <si>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</si>
  <si>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</si>
  <si>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</si>
  <si>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</si>
  <si>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</si>
  <si>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</si>
  <si>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</si>
  <si>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</si>
  <si>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</si>
  <si>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</si>
  <si>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</si>
  <si>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</si>
  <si>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</si>
  <si>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</si>
  <si>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</si>
  <si>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</si>
  <si>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</si>
  <si>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</si>
  <si>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</si>
  <si>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</si>
  <si>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</si>
  <si>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</si>
  <si>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</si>
  <si>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</si>
  <si>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</si>
  <si>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</si>
  <si>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</si>
  <si>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</si>
  <si>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</si>
  <si>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</si>
  <si>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</si>
  <si>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</si>
  <si>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</si>
  <si>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</si>
  <si>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</si>
  <si>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</si>
  <si>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</si>
  <si>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</si>
  <si>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</si>
  <si>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</si>
  <si>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</si>
  <si>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</si>
  <si>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</si>
  <si>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</si>
  <si>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</si>
  <si>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</si>
  <si>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</si>
  <si>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</si>
  <si>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</si>
  <si>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</si>
  <si>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</si>
  <si>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</si>
  <si>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</si>
  <si>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</si>
  <si>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</si>
  <si>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</si>
  <si>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</si>
  <si>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</si>
  <si>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</si>
  <si>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</si>
  <si>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</si>
  <si>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</si>
  <si>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</si>
  <si>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</si>
  <si>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</si>
  <si>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</si>
  <si>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</si>
  <si>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</si>
  <si>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</si>
  <si>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</si>
  <si>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</si>
  <si>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</si>
  <si>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</si>
  <si>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</si>
  <si>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</si>
  <si>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</si>
  <si>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</si>
  <si>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</si>
  <si>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</si>
  <si>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</si>
  <si>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</si>
  <si>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</si>
  <si>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</si>
  <si>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</si>
  <si>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</si>
  <si>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</si>
  <si>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</si>
  <si>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</si>
  <si>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</si>
  <si>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</si>
  <si>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</si>
  <si>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</si>
  <si>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</si>
  <si>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</si>
  <si>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</si>
  <si>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</si>
  <si>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</si>
  <si>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</si>
  <si>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</si>
  <si>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</si>
  <si>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</si>
  <si>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</si>
  <si>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</si>
  <si>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</si>
  <si>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</si>
  <si>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</si>
  <si>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</si>
  <si>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</si>
  <si>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</si>
  <si>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</si>
  <si>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</si>
  <si>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</si>
  <si>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</si>
  <si>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</si>
  <si>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</si>
  <si>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</si>
  <si>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</si>
  <si>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</si>
  <si>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</si>
  <si>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</si>
  <si>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</si>
  <si>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</si>
  <si>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</si>
  <si>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</si>
  <si>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</si>
  <si>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</si>
  <si>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</si>
  <si>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</si>
  <si>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</si>
  <si>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</si>
  <si>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</si>
  <si>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</si>
  <si>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</si>
  <si>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</si>
  <si>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</si>
  <si>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</si>
  <si>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</si>
  <si>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</si>
  <si>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</si>
  <si>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</si>
  <si>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</si>
  <si>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</si>
  <si>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</si>
  <si>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</si>
  <si>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</si>
  <si>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</si>
  <si>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</si>
  <si>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</si>
  <si>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</si>
  <si>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</si>
  <si>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</si>
  <si>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</si>
  <si>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</si>
  <si>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</si>
  <si>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</si>
  <si>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</si>
  <si>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</si>
  <si>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</si>
  <si>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</si>
  <si>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</si>
  <si>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</si>
  <si>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</si>
  <si>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</si>
  <si>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</si>
  <si>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</si>
  <si>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</si>
  <si>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</si>
  <si>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</si>
  <si>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</si>
  <si>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</si>
  <si>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</si>
  <si>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</si>
  <si>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</si>
  <si>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</si>
  <si>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</si>
  <si>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</si>
  <si>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</si>
  <si>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</si>
  <si>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</si>
  <si>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</si>
  <si>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</si>
  <si>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</si>
  <si>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</si>
  <si>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</si>
  <si>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</si>
  <si>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</si>
  <si>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</si>
  <si>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</si>
  <si>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</si>
  <si>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</si>
  <si>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</si>
  <si>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</si>
  <si>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</si>
  <si>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</si>
  <si>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</si>
  <si>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</si>
  <si>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</si>
  <si>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</si>
  <si>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</si>
  <si>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</si>
  <si>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</si>
  <si>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</si>
  <si>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</si>
  <si>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</si>
  <si>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</si>
  <si>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</si>
  <si>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</si>
  <si>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</si>
  <si>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</si>
  <si>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</si>
  <si>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</si>
  <si>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</si>
  <si>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</si>
  <si>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</si>
  <si>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</si>
  <si>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</si>
  <si>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</si>
  <si>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</si>
  <si>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</si>
  <si>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</si>
  <si>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</si>
  <si>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</si>
  <si>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</si>
  <si>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</si>
  <si>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</si>
  <si>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</si>
  <si>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</si>
  <si>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</si>
  <si>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</si>
  <si>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</si>
  <si>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</si>
  <si>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</si>
  <si>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</si>
  <si>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</si>
  <si>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</si>
  <si>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</si>
  <si>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</si>
  <si>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</si>
  <si>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</si>
  <si>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</si>
  <si>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</si>
  <si>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</si>
  <si>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</si>
  <si>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</si>
  <si>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</si>
  <si>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</si>
  <si>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</si>
  <si>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</si>
  <si>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</si>
  <si>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</si>
  <si>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</si>
  <si>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</si>
  <si>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</si>
  <si>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</si>
  <si>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</si>
  <si>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</si>
  <si>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</si>
  <si>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</si>
  <si>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</si>
  <si>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</si>
  <si>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</si>
  <si>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</si>
  <si>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</si>
  <si>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</si>
  <si>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</si>
  <si>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</si>
  <si>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</si>
  <si>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</si>
  <si>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</si>
  <si>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</si>
  <si>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</si>
  <si>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</si>
  <si>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</si>
  <si>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</si>
  <si>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</si>
  <si>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</si>
  <si>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</si>
  <si>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</si>
  <si>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</si>
  <si>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</si>
  <si>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</si>
  <si>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</si>
  <si>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</si>
  <si>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</si>
  <si>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</si>
  <si>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</si>
  <si>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</si>
  <si>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</si>
  <si>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</si>
  <si>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</si>
  <si>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</si>
  <si>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</si>
  <si>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</si>
  <si>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</si>
  <si>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</si>
  <si>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</si>
  <si>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</si>
  <si>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</si>
  <si>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</si>
  <si>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</si>
  <si>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</si>
  <si>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</si>
  <si>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</si>
  <si>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</si>
  <si>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</si>
  <si>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</si>
  <si>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</si>
  <si>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</si>
  <si>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</si>
  <si>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</si>
  <si>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</si>
  <si>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</si>
  <si>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</si>
  <si>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</si>
  <si>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</si>
  <si>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</si>
  <si>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</si>
  <si>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</si>
  <si>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</si>
  <si>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</si>
  <si>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</si>
  <si>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</si>
  <si>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</si>
  <si>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</si>
  <si>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</si>
  <si>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</si>
  <si>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</si>
  <si>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</si>
  <si>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</si>
  <si>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</si>
  <si>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</si>
  <si>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</si>
  <si>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</si>
  <si>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</si>
  <si>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</si>
  <si>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</si>
  <si>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</si>
  <si>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</si>
  <si>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</si>
  <si>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</si>
  <si>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</si>
  <si>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</si>
  <si>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</si>
  <si>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</si>
  <si>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</si>
  <si>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</si>
  <si>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</si>
  <si>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</si>
  <si>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</si>
  <si>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</si>
  <si>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</si>
  <si>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</si>
  <si>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</si>
  <si>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</si>
  <si>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</si>
  <si>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</si>
  <si>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</si>
  <si>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</si>
  <si>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</si>
  <si>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</si>
  <si>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</si>
  <si>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</si>
  <si>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</si>
  <si>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</si>
  <si>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</si>
  <si>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</si>
  <si>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</si>
  <si>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</si>
  <si>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</si>
  <si>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</si>
  <si>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</si>
  <si>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</si>
  <si>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</si>
  <si>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</si>
  <si>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</si>
  <si>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</si>
  <si>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</si>
  <si>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</si>
  <si>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</si>
  <si>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</si>
  <si>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</si>
  <si>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</si>
  <si>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</si>
  <si>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</si>
  <si>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</si>
  <si>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</si>
  <si>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</si>
  <si>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</si>
  <si>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</si>
  <si>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</si>
  <si>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</si>
  <si>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</si>
  <si>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</si>
  <si>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</si>
  <si>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</si>
  <si>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</si>
  <si>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</si>
  <si>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</si>
  <si>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</si>
  <si>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</si>
  <si>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</si>
  <si>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</si>
  <si>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</si>
  <si>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</si>
  <si>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</si>
  <si>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</si>
  <si>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</si>
  <si>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</si>
  <si>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</si>
  <si>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</si>
  <si>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</si>
  <si>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</si>
  <si>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</si>
  <si>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</si>
  <si>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</si>
  <si>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</si>
  <si>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</si>
  <si>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</si>
  <si>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</si>
  <si>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</si>
  <si>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</si>
  <si>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</si>
  <si>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</si>
  <si>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</si>
  <si>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</si>
  <si>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</si>
  <si>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</si>
  <si>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</si>
  <si>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</si>
  <si>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</si>
  <si>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</si>
  <si>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</si>
  <si>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</si>
  <si>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</si>
  <si>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</si>
  <si>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</si>
  <si>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</si>
  <si>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</si>
  <si>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</si>
  <si>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</si>
  <si>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</si>
  <si>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</si>
  <si>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</si>
  <si>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</si>
  <si>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</si>
  <si>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</si>
  <si>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</si>
  <si>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</si>
  <si>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</si>
  <si>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</si>
  <si>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</si>
  <si>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</si>
  <si>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</si>
  <si>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</si>
  <si>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</si>
  <si>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</si>
  <si>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</si>
  <si>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</si>
  <si>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</si>
  <si>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</si>
  <si>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</si>
  <si>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</si>
  <si>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</si>
  <si>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</si>
  <si>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</si>
  <si>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</si>
  <si>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</si>
  <si>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</si>
  <si>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</si>
  <si>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</si>
  <si>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</si>
  <si>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</si>
  <si>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</si>
  <si>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</si>
  <si>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</si>
  <si>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</si>
  <si>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</si>
  <si>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</si>
  <si>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</si>
  <si>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</si>
  <si>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</si>
  <si>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</si>
  <si>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</si>
  <si>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</si>
  <si>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</si>
  <si>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</si>
  <si>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</si>
  <si>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</si>
  <si>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</si>
  <si>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</si>
  <si>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</si>
  <si>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</si>
  <si>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</si>
  <si>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</si>
  <si>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</si>
  <si>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</si>
  <si>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</si>
  <si>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</si>
  <si>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</si>
  <si>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</si>
  <si>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</si>
  <si>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</si>
  <si>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</si>
  <si>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</si>
  <si>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</si>
  <si>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</si>
  <si>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</si>
  <si>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</si>
  <si>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</si>
  <si>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</si>
  <si>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</si>
  <si>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</si>
  <si>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</si>
  <si>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</si>
  <si>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</si>
  <si>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</si>
  <si>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</si>
  <si>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</si>
  <si>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</si>
  <si>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</si>
  <si>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</si>
  <si>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</si>
  <si>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</si>
  <si>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</si>
  <si>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</si>
  <si>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</si>
  <si>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</si>
  <si>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</si>
  <si>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</si>
  <si>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</si>
  <si>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</si>
  <si>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</si>
  <si>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</si>
  <si>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</si>
  <si>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</si>
  <si>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</si>
  <si>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</si>
  <si>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</si>
  <si>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</si>
  <si>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</si>
  <si>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</si>
  <si>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</si>
  <si>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</si>
  <si>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</si>
  <si>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</si>
  <si>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</si>
  <si>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</si>
  <si>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</si>
  <si>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</si>
  <si>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</si>
  <si>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</si>
  <si>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</si>
  <si>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</si>
  <si>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</si>
  <si>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</si>
  <si>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</si>
  <si>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</si>
  <si>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</si>
  <si>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</si>
  <si>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</si>
  <si>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</si>
  <si>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</si>
  <si>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</si>
  <si>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</si>
  <si>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</si>
  <si>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</si>
  <si>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</si>
  <si>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</si>
  <si>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</si>
  <si>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</si>
  <si>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</si>
  <si>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</si>
  <si>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</si>
  <si>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</si>
  <si>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</si>
  <si>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</si>
  <si>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</si>
  <si>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</si>
  <si>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</si>
  <si>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</si>
  <si>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</si>
  <si>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</si>
  <si>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</si>
  <si>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</si>
  <si>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</si>
  <si>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</si>
  <si>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</si>
  <si>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</si>
  <si>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</si>
  <si>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</si>
  <si>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</si>
  <si>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</si>
  <si>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</si>
  <si>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</si>
  <si>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</si>
  <si>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</si>
  <si>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</si>
  <si>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</si>
  <si>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</si>
  <si>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</si>
  <si>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</si>
  <si>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</si>
  <si>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</si>
  <si>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</si>
  <si>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</si>
  <si>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</si>
  <si>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</si>
  <si>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</si>
  <si>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</si>
  <si>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</si>
  <si>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</si>
  <si>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</si>
  <si>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</si>
  <si>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</si>
  <si>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</si>
  <si>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</si>
  <si>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</si>
  <si>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</si>
  <si>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</si>
  <si>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</si>
  <si>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</si>
  <si>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</si>
  <si>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</si>
  <si>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</si>
  <si>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</si>
  <si>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</si>
  <si>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</si>
  <si>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</si>
  <si>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</si>
  <si>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</si>
  <si>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</si>
  <si>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</si>
  <si>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</si>
  <si>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</si>
  <si>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</si>
  <si>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</si>
  <si>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</si>
  <si>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</si>
  <si>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</si>
  <si>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</si>
  <si>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</si>
  <si>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</si>
  <si>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</si>
  <si>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</si>
  <si>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</si>
  <si>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</si>
  <si>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</si>
  <si>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</si>
  <si>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</si>
  <si>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</si>
  <si>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</si>
  <si>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</si>
  <si>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</si>
  <si>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</si>
  <si>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</si>
  <si>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</si>
  <si>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</si>
  <si>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</si>
  <si>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</si>
  <si>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</si>
  <si>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</si>
  <si>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</si>
  <si>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</si>
  <si>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</si>
  <si>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</si>
  <si>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</si>
  <si>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</si>
  <si>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</si>
  <si>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</si>
  <si>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</si>
  <si>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</si>
  <si>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</si>
  <si>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</si>
  <si>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</si>
  <si>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</si>
  <si>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</si>
  <si>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</si>
  <si>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</si>
  <si>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</si>
  <si>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</si>
  <si>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</si>
  <si>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</si>
  <si>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</si>
  <si>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</si>
  <si>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</si>
  <si>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</si>
  <si>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</si>
  <si>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</si>
  <si>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</si>
  <si>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</si>
  <si>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</si>
  <si>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</si>
  <si>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</si>
  <si>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</si>
  <si>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</si>
  <si>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</si>
  <si>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</si>
  <si>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</si>
  <si>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</si>
  <si>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</si>
  <si>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</si>
  <si>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</si>
  <si>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</si>
  <si>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</si>
  <si>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</si>
  <si>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</si>
  <si>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</si>
  <si>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</si>
  <si>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</si>
  <si>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</si>
  <si>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</si>
  <si>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</si>
  <si>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</si>
  <si>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</si>
  <si>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</si>
  <si>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</si>
  <si>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</si>
  <si>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</si>
  <si>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</si>
  <si>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</si>
  <si>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</si>
  <si>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</si>
  <si>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</si>
  <si>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</si>
  <si>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</si>
  <si>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</si>
  <si>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</si>
  <si>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</si>
  <si>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</si>
  <si>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</si>
  <si>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</si>
  <si>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</si>
  <si>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</si>
  <si>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</si>
  <si>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</si>
  <si>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</si>
  <si>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</si>
  <si>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</si>
  <si>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</si>
  <si>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</si>
  <si>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</si>
  <si>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</si>
  <si>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</si>
  <si>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</si>
  <si>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</si>
  <si>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</si>
  <si>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</si>
  <si>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</si>
  <si>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</si>
  <si>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</si>
  <si>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</si>
  <si>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</si>
  <si>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</si>
  <si>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</si>
  <si>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</si>
  <si>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</si>
  <si>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</si>
  <si>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</si>
  <si>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</si>
  <si>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</si>
  <si>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</si>
  <si>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</si>
  <si>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</si>
  <si>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</si>
  <si>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</si>
  <si>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</si>
  <si>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</si>
  <si>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</si>
  <si>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</si>
  <si>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</si>
  <si>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</si>
  <si>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</si>
  <si>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</si>
  <si>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</si>
  <si>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</si>
  <si>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</si>
  <si>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</si>
  <si>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</si>
  <si>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</si>
  <si>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</si>
  <si>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</si>
  <si>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</si>
  <si>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</si>
  <si>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</si>
  <si>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</si>
  <si>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</si>
  <si>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</si>
  <si>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</si>
  <si>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</si>
  <si>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</si>
  <si>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</si>
  <si>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</si>
  <si>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</si>
  <si>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</si>
  <si>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</si>
  <si>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</si>
  <si>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</si>
  <si>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</si>
  <si>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</si>
  <si>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</si>
  <si>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</si>
  <si>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</si>
  <si>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</si>
  <si>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</si>
  <si>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</si>
  <si>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</si>
  <si>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</si>
  <si>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</si>
  <si>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</si>
  <si>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</si>
  <si>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</si>
  <si>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</si>
  <si>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</si>
  <si>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</si>
  <si>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</si>
  <si>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</si>
  <si>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</si>
  <si>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</si>
  <si>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</si>
  <si>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</si>
  <si>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</si>
  <si>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</si>
  <si>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</si>
  <si>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</si>
  <si>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</si>
  <si>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</si>
  <si>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</si>
  <si>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</si>
  <si>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</si>
  <si>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</si>
  <si>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</si>
  <si>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</si>
  <si>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</si>
  <si>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</si>
  <si>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</si>
  <si>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</si>
  <si>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</si>
  <si>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</si>
  <si>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</si>
  <si>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</si>
  <si>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</si>
  <si>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</si>
  <si>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</si>
  <si>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</si>
  <si>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</si>
  <si>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</si>
  <si>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</si>
  <si>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</si>
  <si>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</si>
  <si>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</si>
  <si>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</si>
  <si>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</si>
  <si>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</si>
  <si>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</si>
  <si>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</si>
  <si>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</si>
  <si>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</si>
  <si>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</si>
  <si>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</si>
  <si>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</si>
  <si>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</si>
  <si>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</si>
  <si>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</si>
  <si>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</si>
  <si>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</si>
  <si>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</si>
  <si>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</si>
  <si>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</si>
  <si>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</si>
  <si>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</si>
  <si>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</si>
  <si>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</si>
  <si>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</si>
  <si>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</si>
  <si>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</si>
  <si>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</si>
  <si>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</si>
  <si>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</si>
  <si>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</si>
  <si>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</si>
  <si>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</si>
  <si>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</si>
  <si>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</si>
  <si>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</si>
  <si>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</si>
  <si>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</si>
  <si>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</si>
  <si>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</si>
  <si>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</si>
  <si>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</si>
  <si>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</si>
  <si>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</si>
  <si>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</si>
  <si>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</si>
  <si>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</si>
  <si>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</si>
  <si>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</si>
  <si>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</si>
  <si>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</si>
  <si>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</si>
  <si>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</si>
  <si>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</si>
  <si>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</si>
  <si>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</si>
  <si>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</si>
  <si>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</si>
  <si>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</si>
  <si>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</si>
  <si>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</si>
  <si>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</si>
  <si>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</si>
  <si>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</si>
  <si>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</si>
  <si>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</si>
  <si>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</si>
  <si>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</si>
  <si>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</si>
  <si>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</si>
  <si>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</si>
  <si>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</si>
  <si>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</si>
  <si>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</si>
  <si>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</si>
  <si>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</si>
  <si>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</si>
  <si>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</si>
  <si>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</si>
  <si>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</si>
  <si>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</si>
  <si>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</si>
  <si>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</si>
  <si>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</si>
  <si>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</si>
  <si>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</si>
  <si>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</si>
  <si>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</si>
  <si>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</si>
  <si>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</si>
  <si>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</si>
  <si>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</si>
  <si>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</si>
  <si>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</si>
  <si>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</si>
  <si>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</si>
  <si>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</si>
  <si>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</si>
  <si>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</si>
  <si>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</si>
  <si>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</si>
  <si>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</si>
  <si>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</si>
  <si>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</si>
  <si>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</si>
  <si>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</si>
  <si>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</si>
  <si>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</si>
  <si>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</si>
  <si>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</si>
  <si>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</si>
  <si>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</si>
  <si>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</si>
  <si>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</si>
  <si>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</si>
  <si>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</si>
  <si>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</si>
  <si>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</si>
  <si>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</si>
  <si>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</si>
  <si>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</si>
  <si>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</si>
  <si>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</si>
  <si>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</si>
  <si>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</si>
  <si>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</si>
  <si>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</si>
  <si>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</si>
  <si>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</si>
  <si>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</si>
  <si>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</si>
  <si>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</si>
  <si>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</si>
  <si>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</si>
  <si>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</si>
  <si>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</si>
  <si>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</si>
  <si>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</si>
  <si>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</si>
  <si>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</si>
  <si>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</si>
  <si>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</si>
  <si>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</si>
  <si>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</si>
  <si>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</si>
  <si>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</si>
  <si>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</si>
  <si>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</si>
  <si>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</si>
  <si>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</si>
  <si>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</si>
  <si>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</si>
  <si>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</si>
  <si>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</si>
  <si>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</si>
  <si>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</si>
  <si>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</si>
  <si>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</si>
  <si>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</si>
  <si>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</si>
  <si>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</si>
  <si>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</si>
  <si>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</si>
  <si>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</si>
  <si>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</si>
  <si>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</si>
  <si>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</si>
  <si>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</si>
  <si>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</si>
  <si>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</si>
  <si>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</si>
  <si>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</si>
  <si>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</si>
  <si>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</si>
  <si>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</si>
  <si>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</si>
  <si>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</si>
  <si>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</si>
  <si>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</si>
  <si>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</si>
  <si>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</si>
  <si>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</si>
  <si>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</si>
  <si>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</si>
  <si>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</si>
  <si>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</si>
  <si>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</si>
  <si>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</si>
  <si>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</si>
  <si>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</si>
  <si>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</si>
  <si>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</si>
  <si>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</si>
  <si>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</si>
  <si>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</si>
  <si>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</si>
  <si>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</si>
  <si>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</si>
  <si>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</si>
  <si>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</si>
  <si>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</si>
  <si>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</si>
  <si>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</si>
  <si>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</si>
  <si>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</si>
  <si>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</si>
  <si>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</si>
  <si>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</si>
  <si>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</si>
  <si>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</si>
  <si>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</si>
  <si>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</si>
  <si>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</si>
  <si>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</si>
  <si>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</si>
  <si>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</si>
  <si>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</si>
  <si>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</si>
  <si>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</si>
  <si>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</si>
  <si>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</si>
  <si>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</si>
  <si>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</si>
  <si>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</si>
  <si>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</si>
  <si>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</si>
  <si>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</si>
  <si>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</si>
  <si>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</si>
  <si>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</si>
  <si>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</si>
  <si>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</si>
  <si>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</si>
  <si>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</si>
  <si>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</si>
  <si>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</si>
  <si>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</si>
  <si>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</si>
  <si>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</si>
  <si>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</si>
  <si>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</si>
  <si>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</si>
  <si>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</si>
  <si>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</si>
  <si>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</si>
  <si>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</si>
  <si>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</si>
  <si>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</si>
  <si>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</si>
  <si>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</si>
  <si>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</si>
  <si>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</si>
  <si>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</si>
  <si>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</si>
  <si>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</si>
  <si>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</si>
  <si>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</si>
  <si>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</si>
  <si>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</si>
  <si>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</si>
  <si>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</si>
  <si>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</si>
  <si>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</si>
  <si>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</si>
  <si>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</si>
  <si>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</si>
  <si>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</si>
  <si>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</si>
  <si>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</si>
  <si>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</si>
  <si>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</si>
  <si>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</si>
  <si>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</si>
  <si>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</si>
  <si>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</si>
  <si>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</si>
  <si>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</si>
  <si>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</si>
  <si>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</si>
  <si>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</si>
  <si>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</si>
  <si>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</si>
  <si>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</si>
  <si>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</si>
  <si>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</si>
  <si>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</si>
  <si>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</si>
  <si>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</si>
  <si>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</si>
  <si>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</si>
  <si>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</si>
  <si>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</si>
  <si>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</si>
  <si>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</si>
  <si>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</si>
  <si>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</si>
  <si>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</si>
  <si>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</si>
  <si>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</si>
  <si>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</si>
  <si>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</si>
  <si>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</si>
  <si>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</si>
  <si>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</si>
  <si>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</si>
  <si>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</si>
  <si>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</si>
  <si>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</si>
  <si>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</si>
  <si>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</si>
  <si>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</si>
  <si>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</si>
  <si>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</si>
  <si>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</si>
  <si>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</si>
  <si>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</si>
  <si>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</si>
  <si>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</si>
  <si>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</si>
  <si>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</si>
  <si>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</si>
  <si>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</si>
  <si>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</si>
  <si>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</si>
  <si>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</si>
  <si>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</si>
  <si>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</si>
  <si>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</si>
  <si>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</si>
  <si>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</si>
  <si>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</si>
  <si>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</si>
  <si>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</si>
  <si>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</si>
  <si>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</si>
  <si>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</si>
  <si>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</si>
  <si>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</si>
  <si>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</si>
  <si>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</si>
  <si>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</si>
  <si>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</si>
  <si>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</si>
  <si>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</si>
  <si>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</si>
  <si>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</si>
  <si>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</si>
  <si>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</si>
  <si>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</si>
  <si>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</si>
  <si>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</si>
  <si>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</si>
  <si>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</si>
  <si>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</si>
  <si>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</si>
  <si>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</si>
  <si>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</si>
  <si>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</si>
  <si>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</si>
  <si>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</si>
  <si>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</si>
  <si>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</si>
  <si>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</si>
  <si>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</si>
  <si>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</si>
  <si>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</si>
  <si>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</si>
  <si>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</si>
  <si>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</si>
  <si>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</si>
  <si>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</si>
  <si>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</si>
  <si>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</si>
  <si>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</si>
  <si>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</si>
  <si>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</si>
  <si>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</si>
  <si>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</si>
  <si>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</si>
  <si>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</si>
  <si>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</si>
  <si>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</si>
  <si>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</si>
  <si>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</si>
  <si>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</si>
  <si>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</si>
  <si>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</si>
  <si>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</si>
  <si>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</si>
  <si>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</si>
  <si>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</si>
  <si>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</si>
  <si>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</si>
  <si>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</si>
  <si>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</si>
  <si>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</si>
  <si>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</si>
  <si>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</si>
  <si>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</si>
  <si>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</si>
  <si>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</si>
  <si>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</si>
  <si>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</si>
  <si>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</si>
  <si>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</si>
  <si>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</si>
  <si>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</si>
  <si>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</si>
  <si>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</si>
  <si>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</si>
  <si>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</si>
  <si>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</si>
  <si>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</si>
  <si>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</si>
  <si>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</si>
  <si>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</si>
  <si>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</si>
  <si>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</si>
  <si>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</si>
  <si>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</si>
  <si>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</si>
  <si>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</si>
  <si>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</si>
  <si>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</si>
  <si>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</si>
  <si>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</si>
  <si>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</si>
  <si>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</si>
  <si>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</si>
  <si>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</si>
  <si>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</si>
  <si>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</si>
  <si>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</si>
  <si>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</si>
  <si>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</si>
  <si>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</si>
  <si>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</si>
  <si>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</si>
  <si>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</si>
  <si>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</si>
  <si>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</si>
  <si>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</si>
  <si>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</si>
  <si>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</si>
  <si>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</si>
  <si>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</si>
  <si>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</si>
  <si>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</si>
  <si>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</si>
  <si>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</si>
  <si>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</si>
  <si>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</si>
  <si>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</si>
  <si>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</si>
  <si>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</si>
  <si>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</si>
  <si>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</si>
  <si>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</si>
  <si>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</si>
  <si>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</si>
  <si>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</si>
  <si>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</si>
  <si>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</si>
  <si>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</si>
  <si>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</si>
  <si>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</si>
  <si>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</si>
  <si>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</si>
  <si>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</si>
  <si>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</si>
  <si>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</si>
  <si>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</si>
  <si>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</si>
  <si>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</si>
  <si>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</si>
  <si>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</si>
  <si>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</si>
  <si>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</si>
  <si>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</si>
  <si>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</si>
  <si>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</si>
  <si>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</si>
  <si>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</si>
  <si>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</si>
  <si>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</si>
  <si>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</si>
  <si>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</si>
  <si>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</si>
  <si>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</si>
  <si>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</si>
  <si>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</si>
  <si>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</si>
  <si>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</si>
  <si>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</si>
  <si>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</si>
  <si>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</si>
  <si>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</si>
  <si>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</si>
  <si>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</si>
  <si>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</si>
  <si>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</si>
  <si>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</si>
  <si>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</si>
  <si>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</si>
  <si>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</si>
  <si>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</si>
  <si>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</si>
  <si>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</si>
  <si>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</si>
  <si>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</si>
  <si>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</si>
  <si>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</si>
  <si>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</si>
  <si>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</si>
  <si>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</si>
  <si>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</si>
  <si>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</si>
  <si>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</si>
  <si>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</si>
  <si>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</si>
  <si>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</si>
  <si>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</si>
  <si>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</si>
  <si>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</si>
  <si>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</si>
  <si>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</si>
  <si>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</si>
  <si>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</si>
  <si>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</si>
  <si>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</si>
  <si>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</si>
  <si>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</si>
  <si>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</si>
  <si>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</si>
  <si>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</si>
  <si>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</si>
  <si>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</si>
  <si>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</si>
  <si>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</si>
  <si>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</si>
  <si>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</si>
  <si>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</si>
  <si>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</si>
  <si>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</si>
  <si>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</si>
  <si>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</si>
  <si>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</si>
  <si>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</si>
  <si>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</si>
  <si>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</si>
  <si>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</si>
  <si>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</si>
  <si>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</si>
  <si>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</si>
  <si>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</si>
  <si>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</si>
  <si>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</si>
  <si>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</si>
  <si>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</si>
  <si>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</si>
  <si>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</si>
  <si>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</si>
  <si>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</si>
  <si>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</si>
  <si>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</si>
  <si>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</si>
  <si>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</si>
  <si>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</si>
  <si>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</si>
  <si>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</si>
  <si>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</si>
  <si>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</si>
  <si>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</si>
  <si>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</si>
  <si>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</si>
  <si>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</si>
  <si>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</si>
  <si>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</si>
  <si>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</si>
  <si>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</si>
  <si>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</si>
  <si>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</si>
  <si>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</si>
  <si>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</si>
  <si>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</si>
  <si>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</si>
  <si>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</si>
  <si>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</si>
  <si>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</si>
  <si>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</si>
  <si>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</si>
  <si>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</si>
  <si>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</si>
  <si>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</si>
  <si>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</si>
  <si>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</si>
  <si>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</si>
  <si>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</si>
  <si>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</si>
  <si>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</si>
  <si>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</si>
  <si>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</si>
  <si>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</si>
  <si>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</si>
  <si>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</si>
  <si>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</si>
  <si>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</si>
  <si>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</si>
  <si>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</si>
  <si>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</si>
  <si>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</si>
  <si>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</si>
  <si>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</si>
  <si>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</si>
  <si>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</si>
  <si>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</si>
  <si>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</si>
  <si>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</si>
  <si>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</si>
  <si>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</si>
  <si>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</si>
  <si>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</si>
  <si>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</si>
  <si>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</si>
  <si>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</si>
  <si>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</si>
  <si>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</si>
  <si>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</si>
  <si>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</si>
  <si>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</si>
  <si>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</si>
  <si>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</si>
  <si>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</si>
  <si>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</si>
  <si>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</si>
  <si>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</si>
  <si>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</si>
  <si>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</si>
  <si>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</si>
  <si>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</si>
  <si>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</si>
  <si>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</si>
  <si>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</si>
  <si>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</si>
  <si>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</si>
  <si>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</si>
  <si>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</si>
  <si>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</si>
  <si>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</si>
  <si>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</si>
  <si>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</si>
  <si>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</si>
  <si>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</si>
  <si>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</si>
  <si>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</si>
  <si>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</si>
  <si>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</si>
  <si>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</si>
  <si>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</si>
  <si>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</si>
  <si>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</si>
  <si>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</si>
  <si>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</si>
  <si>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</si>
  <si>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</si>
  <si>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</si>
  <si>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</si>
  <si>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</si>
  <si>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</si>
  <si>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</si>
  <si>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</si>
  <si>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</si>
  <si>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</si>
  <si>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</si>
  <si>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</si>
  <si>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</si>
  <si>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</si>
  <si>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</si>
  <si>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</si>
  <si>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</si>
  <si>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</si>
  <si>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</si>
  <si>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</si>
  <si>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</si>
  <si>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</si>
  <si>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</si>
  <si>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</si>
  <si>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</si>
  <si>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</si>
  <si>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</si>
  <si>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</si>
  <si>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</si>
  <si>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</si>
  <si>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</si>
  <si>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</si>
  <si>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</si>
  <si>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</si>
  <si>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</si>
  <si>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</si>
  <si>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</si>
  <si>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</si>
  <si>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</si>
  <si>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</si>
  <si>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</si>
  <si>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</si>
  <si>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</si>
  <si>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</si>
  <si>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</si>
  <si>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</si>
  <si>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</si>
  <si>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</si>
  <si>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</si>
  <si>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</si>
  <si>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</si>
  <si>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</si>
  <si>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</si>
  <si>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</si>
  <si>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</si>
  <si>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</si>
  <si>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</si>
  <si>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</si>
  <si>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</si>
  <si>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</si>
  <si>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</si>
  <si>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</si>
  <si>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</si>
  <si>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</si>
  <si>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</si>
  <si>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</si>
  <si>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</si>
  <si>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</si>
  <si>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</si>
  <si>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</si>
  <si>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</si>
  <si>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</si>
  <si>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</si>
  <si>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</si>
  <si>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</si>
  <si>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</si>
  <si>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</si>
  <si>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</si>
  <si>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</si>
  <si>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</si>
  <si>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</si>
  <si>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</si>
  <si>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</si>
  <si>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</si>
  <si>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</si>
  <si>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</si>
  <si>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</si>
  <si>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</si>
  <si>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</si>
  <si>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</si>
  <si>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</si>
  <si>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</si>
  <si>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</si>
  <si>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</si>
  <si>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</si>
  <si>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</si>
  <si>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</si>
  <si>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</si>
  <si>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</si>
  <si>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</si>
  <si>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</si>
  <si>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</si>
  <si>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</si>
  <si>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</si>
  <si>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</si>
  <si>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</si>
  <si>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</si>
  <si>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</si>
  <si>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</si>
  <si>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</si>
  <si>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</si>
  <si>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</si>
  <si>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</si>
  <si>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</si>
  <si>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</si>
  <si>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</si>
  <si>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</si>
  <si>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</si>
  <si>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</si>
  <si>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</si>
  <si>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</si>
  <si>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</si>
  <si>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</si>
  <si>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</si>
  <si>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</si>
  <si>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</si>
  <si>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</si>
  <si>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</si>
  <si>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</si>
  <si>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</si>
  <si>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</si>
  <si>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</si>
  <si>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</si>
  <si>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</si>
  <si>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</si>
  <si>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</si>
  <si>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</si>
  <si>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</si>
  <si>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</si>
  <si>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</si>
  <si>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</si>
  <si>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</si>
  <si>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</si>
  <si>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</si>
  <si>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</si>
  <si>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</si>
  <si>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</si>
  <si>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</si>
  <si>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</si>
  <si>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</si>
  <si>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</si>
  <si>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</si>
  <si>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</si>
  <si>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</si>
  <si>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</si>
  <si>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</si>
  <si>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</si>
  <si>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</si>
  <si>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</si>
  <si>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</si>
  <si>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</si>
  <si>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</si>
  <si>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</si>
  <si>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</si>
  <si>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</si>
  <si>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</si>
  <si>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</si>
  <si>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</si>
  <si>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</si>
  <si>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</si>
  <si>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</si>
  <si>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</si>
  <si>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</si>
  <si>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</si>
  <si>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</si>
  <si>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</si>
  <si>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</si>
  <si>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</si>
  <si>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</si>
  <si>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</si>
  <si>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</si>
  <si>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</si>
  <si>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</si>
  <si>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</si>
  <si>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</si>
  <si>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</si>
  <si>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</si>
  <si>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</si>
  <si>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</si>
  <si>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</si>
  <si>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</si>
  <si>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</si>
  <si>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</si>
  <si>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</si>
  <si>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</si>
  <si>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</si>
  <si>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</si>
  <si>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</si>
  <si>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</si>
  <si>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</si>
  <si>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</si>
  <si>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</si>
  <si>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</si>
  <si>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</si>
  <si>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</si>
  <si>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</si>
  <si>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</si>
  <si>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</si>
  <si>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</si>
  <si>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</si>
  <si>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</si>
  <si>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</si>
  <si>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</si>
  <si>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</si>
  <si>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</si>
  <si>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</si>
  <si>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</si>
  <si>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</si>
  <si>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</si>
  <si>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</si>
  <si>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</si>
  <si>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</si>
  <si>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</si>
  <si>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</si>
  <si>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</si>
  <si>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</si>
  <si>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</si>
  <si>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</si>
  <si>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</si>
  <si>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</si>
  <si>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</si>
  <si>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</si>
  <si>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</si>
  <si>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</si>
  <si>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</si>
  <si>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</si>
  <si>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</si>
  <si>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</si>
  <si>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</si>
  <si>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</si>
  <si>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</si>
  <si>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</si>
  <si>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</si>
  <si>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</si>
  <si>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</si>
  <si>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</si>
  <si>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</si>
  <si>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</si>
  <si>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</si>
  <si>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</si>
  <si>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</si>
  <si>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</si>
  <si>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</si>
  <si>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</si>
  <si>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</si>
  <si>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</si>
  <si>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</si>
  <si>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</si>
  <si>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</si>
  <si>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</si>
  <si>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</si>
  <si>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</si>
  <si>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</si>
  <si>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</si>
  <si>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</si>
  <si>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</si>
  <si>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</si>
  <si>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</si>
  <si>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</si>
  <si>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</si>
  <si>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</si>
  <si>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</si>
  <si>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</si>
  <si>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</si>
  <si>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</si>
  <si>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</si>
  <si>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</si>
  <si>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</si>
  <si>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</si>
  <si>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</si>
  <si>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</si>
  <si>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</si>
  <si>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</si>
  <si>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</si>
  <si>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</si>
  <si>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</si>
  <si>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</si>
  <si>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</si>
  <si>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</si>
  <si>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</si>
  <si>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</si>
  <si>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</si>
  <si>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</si>
  <si>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</si>
  <si>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</si>
  <si>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</si>
  <si>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</si>
  <si>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</si>
  <si>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</si>
  <si>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</si>
  <si>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</si>
  <si>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</si>
  <si>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</si>
  <si>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</si>
  <si>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</si>
  <si>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</si>
  <si>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</si>
  <si>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</si>
  <si>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</si>
  <si>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</si>
  <si>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</si>
  <si>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</si>
  <si>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</si>
  <si>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</si>
  <si>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</si>
  <si>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</si>
  <si>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</si>
  <si>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</si>
  <si>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</si>
  <si>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</si>
  <si>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</si>
  <si>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</si>
  <si>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</si>
  <si>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</si>
  <si>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</si>
  <si>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</si>
  <si>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</si>
  <si>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</si>
  <si>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</si>
  <si>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</si>
  <si>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</si>
  <si>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</si>
  <si>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</si>
  <si>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</si>
  <si>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</si>
  <si>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</si>
  <si>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</si>
  <si>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</si>
  <si>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</si>
  <si>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</si>
  <si>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</si>
  <si>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</si>
  <si>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</si>
  <si>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</si>
  <si>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</si>
  <si>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</si>
  <si>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</si>
  <si>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</si>
  <si>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</si>
  <si>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</si>
  <si>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</si>
  <si>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</si>
  <si>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</si>
  <si>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</si>
  <si>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</si>
  <si>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</si>
  <si>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</si>
  <si>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</si>
  <si>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</si>
  <si>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</si>
  <si>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</si>
  <si>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</si>
  <si>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</si>
  <si>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</si>
  <si>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</si>
  <si>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</si>
  <si>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</si>
  <si>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</si>
  <si>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</si>
  <si>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</si>
  <si>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</si>
  <si>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</si>
  <si>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</si>
  <si>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</si>
  <si>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</si>
  <si>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</si>
  <si>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</si>
  <si>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</si>
  <si>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</si>
  <si>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</si>
  <si>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</si>
  <si>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</si>
  <si>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</si>
  <si>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</si>
  <si>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</si>
  <si>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</si>
  <si>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</si>
  <si>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</si>
  <si>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</si>
  <si>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</si>
  <si>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</si>
  <si>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</si>
  <si>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</si>
  <si>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</si>
  <si>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</si>
  <si>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</si>
  <si>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</si>
  <si>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</si>
  <si>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</si>
  <si>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</si>
  <si>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</si>
  <si>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</si>
  <si>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</si>
  <si>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</si>
  <si>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</si>
  <si>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</si>
  <si>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</si>
  <si>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</si>
  <si>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</si>
  <si>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</si>
  <si>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</si>
  <si>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</si>
  <si>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</si>
  <si>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</si>
  <si>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</si>
  <si>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</si>
  <si>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</si>
  <si>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</si>
  <si>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</si>
  <si>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</si>
  <si>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</si>
  <si>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</si>
  <si>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</si>
  <si>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</si>
  <si>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</si>
  <si>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</si>
  <si>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</si>
  <si>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</si>
  <si>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</si>
  <si>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</si>
  <si>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</si>
  <si>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</si>
  <si>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</si>
  <si>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</si>
  <si>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</si>
  <si>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</si>
  <si>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</si>
  <si>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</si>
  <si>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</si>
  <si>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</si>
  <si>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</si>
  <si>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</si>
  <si>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</si>
  <si>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</si>
  <si>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</si>
  <si>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</si>
  <si>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</si>
  <si>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</si>
  <si>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</si>
  <si>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</si>
  <si>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</si>
  <si>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</si>
  <si>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</si>
  <si>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</si>
  <si>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</si>
  <si>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</si>
  <si>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</si>
  <si>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</si>
  <si>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</si>
  <si>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</si>
  <si>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</si>
  <si>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</si>
  <si>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</si>
  <si>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</si>
  <si>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</si>
  <si>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</si>
  <si>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</si>
  <si>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</si>
  <si>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</si>
  <si>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</si>
  <si>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</si>
  <si>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</si>
  <si>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</si>
  <si>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</si>
  <si>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</si>
  <si>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</si>
  <si>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</si>
  <si>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</si>
  <si>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</si>
  <si>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</si>
  <si>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</si>
  <si>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</si>
  <si>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</si>
  <si>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</si>
  <si>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</si>
  <si>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</si>
  <si>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</si>
  <si>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</si>
  <si>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</si>
  <si>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</si>
  <si>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</si>
  <si>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</si>
  <si>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</si>
  <si>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</si>
  <si>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</si>
  <si>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</si>
  <si>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</si>
  <si>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</si>
  <si>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</si>
  <si>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</si>
  <si>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</si>
  <si>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</si>
  <si>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</si>
  <si>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</si>
  <si>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</si>
  <si>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</si>
  <si>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</si>
  <si>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</si>
  <si>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</si>
  <si>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</si>
  <si>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</si>
  <si>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</si>
  <si>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</si>
  <si>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</si>
  <si>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</si>
  <si>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</si>
  <si>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</si>
  <si>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</si>
  <si>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</si>
  <si>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</si>
  <si>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</si>
  <si>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</si>
  <si>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</si>
  <si>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</si>
  <si>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</si>
  <si>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</si>
  <si>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</si>
  <si>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</si>
  <si>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</si>
  <si>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</si>
  <si>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</si>
  <si>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</si>
  <si>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</si>
  <si>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</si>
  <si>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</si>
  <si>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</si>
  <si>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</si>
  <si>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</si>
  <si>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</si>
  <si>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</si>
  <si>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</si>
  <si>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</si>
  <si>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</si>
  <si>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</si>
  <si>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</si>
  <si>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</si>
  <si>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</si>
  <si>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</si>
  <si>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</si>
  <si>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</si>
  <si>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</si>
  <si>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</si>
  <si>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</si>
  <si>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</si>
  <si>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</si>
  <si>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</si>
  <si>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</si>
  <si>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</si>
  <si>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</si>
  <si>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</si>
  <si>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</si>
  <si>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</si>
  <si>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</si>
  <si>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</si>
  <si>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</si>
  <si>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</si>
  <si>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</si>
  <si>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</si>
  <si>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</si>
  <si>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</si>
  <si>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</si>
  <si>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</si>
  <si>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</si>
  <si>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</si>
  <si>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</si>
  <si>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</si>
  <si>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</si>
  <si>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</si>
  <si>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</si>
  <si>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</si>
  <si>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</si>
  <si>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</si>
  <si>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</si>
  <si>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</si>
  <si>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</si>
  <si>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</si>
  <si>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</si>
  <si>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</si>
  <si>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</si>
  <si>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</si>
  <si>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</si>
  <si>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</si>
  <si>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</si>
  <si>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</si>
  <si>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</si>
  <si>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</si>
  <si>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</si>
  <si>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</si>
  <si>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</si>
  <si>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</si>
  <si>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</si>
  <si>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</si>
  <si>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</si>
  <si>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</si>
  <si>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</si>
  <si>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</si>
  <si>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</si>
  <si>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</si>
  <si>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</si>
  <si>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</si>
  <si>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</si>
  <si>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</si>
  <si>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</si>
  <si>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</si>
  <si>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</si>
  <si>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</si>
  <si>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</si>
  <si>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</si>
  <si>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</si>
  <si>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</si>
  <si>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</si>
  <si>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</si>
  <si>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</si>
  <si>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</si>
  <si>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</si>
  <si>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</si>
  <si>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</si>
  <si>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</si>
  <si>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</si>
  <si>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</si>
  <si>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</si>
  <si>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</si>
  <si>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</si>
  <si>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</si>
  <si>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</si>
  <si>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</si>
  <si>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</si>
  <si>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</si>
  <si>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</si>
  <si>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</si>
  <si>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</si>
  <si>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</si>
  <si>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</si>
  <si>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</si>
  <si>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</si>
  <si>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</si>
  <si>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</si>
  <si>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</si>
  <si>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</si>
  <si>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</si>
  <si>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</si>
  <si>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</si>
  <si>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</si>
  <si>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</si>
  <si>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</si>
  <si>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</si>
  <si>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</si>
  <si>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</si>
  <si>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</si>
  <si>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</si>
  <si>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</si>
  <si>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</si>
  <si>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</si>
  <si>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</si>
  <si>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</si>
  <si>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</si>
  <si>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</si>
  <si>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</si>
  <si>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</si>
  <si>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</si>
  <si>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</si>
  <si>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</si>
  <si>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</si>
  <si>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</si>
  <si>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</si>
  <si>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</si>
  <si>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</si>
  <si>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</si>
  <si>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</si>
  <si>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</si>
  <si>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</si>
  <si>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</si>
  <si>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</si>
  <si>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</si>
  <si>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</si>
  <si>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</si>
  <si>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</si>
  <si>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</si>
  <si>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</si>
  <si>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</si>
  <si>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</si>
  <si>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</si>
  <si>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</si>
  <si>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</si>
  <si>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</si>
  <si>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</si>
  <si>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</si>
  <si>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</si>
  <si>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</si>
  <si>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</si>
  <si>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</si>
  <si>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</si>
  <si>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</si>
  <si>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</si>
  <si>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</si>
  <si>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</si>
  <si>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</si>
  <si>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</si>
  <si>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</si>
  <si>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</si>
  <si>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</si>
  <si>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</si>
  <si>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</si>
  <si>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</si>
  <si>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</si>
  <si>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</si>
  <si>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</si>
  <si>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</si>
  <si>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</si>
  <si>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</si>
  <si>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</si>
  <si>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</si>
  <si>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</si>
  <si>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</si>
  <si>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</si>
  <si>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</si>
  <si>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</si>
  <si>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</si>
  <si>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</si>
  <si>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</si>
  <si>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</si>
  <si>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</si>
  <si>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</si>
  <si>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</si>
  <si>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</si>
  <si>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</si>
  <si>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</si>
  <si>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</si>
  <si>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</si>
  <si>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</si>
  <si>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</si>
  <si>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</si>
  <si>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</si>
  <si>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</si>
  <si>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</si>
  <si>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</si>
  <si>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</si>
  <si>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</si>
  <si>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</si>
  <si>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</si>
  <si>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</si>
  <si>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</si>
  <si>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</si>
  <si>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</si>
  <si>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</si>
  <si>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</si>
  <si>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</si>
  <si>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</si>
  <si>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</si>
  <si>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</si>
  <si>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</si>
  <si>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</si>
  <si>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</si>
  <si>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</si>
  <si>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</si>
  <si>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</si>
  <si>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</si>
  <si>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</si>
  <si>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</si>
  <si>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</si>
  <si>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</si>
  <si>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</si>
  <si>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</si>
  <si>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</si>
  <si>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</si>
  <si>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</si>
  <si>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</si>
  <si>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</si>
  <si>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</si>
  <si>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</si>
  <si>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</si>
  <si>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</si>
  <si>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</si>
  <si>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</si>
  <si>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</si>
  <si>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</si>
  <si>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</si>
  <si>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</si>
  <si>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</si>
  <si>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</si>
  <si>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</si>
  <si>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</si>
  <si>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</si>
  <si>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</si>
  <si>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</si>
  <si>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</si>
  <si>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</si>
  <si>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</si>
  <si>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</si>
  <si>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</si>
  <si>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</si>
  <si>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</si>
  <si>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</si>
  <si>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</si>
  <si>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</si>
  <si>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</si>
  <si>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</si>
  <si>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</si>
  <si>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</si>
  <si>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</si>
  <si>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</si>
  <si>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</si>
  <si>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</si>
  <si>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</si>
  <si>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</si>
  <si>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</si>
  <si>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</si>
  <si>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</si>
  <si>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</si>
  <si>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</si>
  <si>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</si>
  <si>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</si>
  <si>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</si>
  <si>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</si>
  <si>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</si>
  <si>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</si>
  <si>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</si>
  <si>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</si>
  <si>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</si>
  <si>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</si>
  <si>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</si>
  <si>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</si>
  <si>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</si>
  <si>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</si>
  <si>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</si>
  <si>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</si>
  <si>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</si>
  <si>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</si>
  <si>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</si>
  <si>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</si>
  <si>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</si>
  <si>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</si>
  <si>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</si>
  <si>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</si>
  <si>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</si>
  <si>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</si>
  <si>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</si>
  <si>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</si>
  <si>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</si>
  <si>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</si>
  <si>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</si>
  <si>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</si>
  <si>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</si>
  <si>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</si>
  <si>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</si>
  <si>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</si>
  <si>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</si>
  <si>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</si>
  <si>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</si>
  <si>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</si>
  <si>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</si>
  <si>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</si>
  <si>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</si>
  <si>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</si>
  <si>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</si>
  <si>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</si>
  <si>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</si>
  <si>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</si>
  <si>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</si>
  <si>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</si>
  <si>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</si>
  <si>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</si>
  <si>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</si>
  <si>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</si>
  <si>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</si>
  <si>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</si>
  <si>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</si>
  <si>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</si>
  <si>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</si>
  <si>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</si>
  <si>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</si>
  <si>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</si>
  <si>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</si>
  <si>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</si>
  <si>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</si>
  <si>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</si>
  <si>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</si>
  <si>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</si>
  <si>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</si>
  <si>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</si>
  <si>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</si>
  <si>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</si>
  <si>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</si>
  <si>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</si>
  <si>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</si>
  <si>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</si>
  <si>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</si>
  <si>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</si>
  <si>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</si>
  <si>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</si>
  <si>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</si>
  <si>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</si>
  <si>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</si>
  <si>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</si>
  <si>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</si>
  <si>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</si>
  <si>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</si>
  <si>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</si>
  <si>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</si>
  <si>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</si>
  <si>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</si>
  <si>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</si>
  <si>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</si>
  <si>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</si>
  <si>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</si>
  <si>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</si>
  <si>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</si>
  <si>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</si>
  <si>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</si>
  <si>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</si>
  <si>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</si>
  <si>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</si>
  <si>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</si>
  <si>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</si>
  <si>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</si>
  <si>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</si>
  <si>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</si>
  <si>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</si>
  <si>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</si>
  <si>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</si>
  <si>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</si>
  <si>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</si>
  <si>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</si>
  <si>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</si>
  <si>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</si>
  <si>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</si>
  <si>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</si>
  <si>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</si>
  <si>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</si>
  <si>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</si>
  <si>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</si>
  <si>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</si>
  <si>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</si>
  <si>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</si>
  <si>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</si>
  <si>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</si>
  <si>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</si>
  <si>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</si>
  <si>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</si>
  <si>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</si>
  <si>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</si>
  <si>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</si>
  <si>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</si>
  <si>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</si>
  <si>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</si>
  <si>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</si>
  <si>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</si>
  <si>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</si>
  <si>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</si>
  <si>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</si>
  <si>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</si>
  <si>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</si>
  <si>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</si>
  <si>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</si>
  <si>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</si>
  <si>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</si>
  <si>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</si>
  <si>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</si>
  <si>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</si>
  <si>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</si>
  <si>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</si>
  <si>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</si>
  <si>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</si>
  <si>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</si>
  <si>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</si>
  <si>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</si>
  <si>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</si>
  <si>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</si>
  <si>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</si>
  <si>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</si>
  <si>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</si>
  <si>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</si>
  <si>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</si>
  <si>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</si>
  <si>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</si>
  <si>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</si>
  <si>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</si>
  <si>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</si>
  <si>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</si>
  <si>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</si>
  <si>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</si>
  <si>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</si>
  <si>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</si>
  <si>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</si>
  <si>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</si>
  <si>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</si>
  <si>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</si>
  <si>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</si>
  <si>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</si>
  <si>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</si>
  <si>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</si>
  <si>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</si>
  <si>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</si>
  <si>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</si>
  <si>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</si>
  <si>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</si>
  <si>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</si>
  <si>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</si>
  <si>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</si>
  <si>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</si>
  <si>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</si>
  <si>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</si>
  <si>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</si>
  <si>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</si>
  <si>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</si>
  <si>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</si>
  <si>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</si>
  <si>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</si>
  <si>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</si>
  <si>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</si>
  <si>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</si>
  <si>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</si>
  <si>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</si>
  <si>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</si>
  <si>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</si>
  <si>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</si>
  <si>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</si>
  <si>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</si>
  <si>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</si>
  <si>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</si>
  <si>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</si>
  <si>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</si>
  <si>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</si>
  <si>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</si>
  <si>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</si>
  <si>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</si>
  <si>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</si>
  <si>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</si>
  <si>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</si>
  <si>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</si>
  <si>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</si>
  <si>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</si>
  <si>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</si>
  <si>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</si>
  <si>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</si>
  <si>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</si>
  <si>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</si>
  <si>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</si>
  <si>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</si>
  <si>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</si>
  <si>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</si>
  <si>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</si>
  <si>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</si>
  <si>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</si>
  <si>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</si>
  <si>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</si>
  <si>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</si>
  <si>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</si>
  <si>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</si>
  <si>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</si>
  <si>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</si>
  <si>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</si>
  <si>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</si>
  <si>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</si>
  <si>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</si>
  <si>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</si>
  <si>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</si>
  <si>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</si>
  <si>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</si>
  <si>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</si>
  <si>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</si>
  <si>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</si>
  <si>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</si>
  <si>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</si>
  <si>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</si>
  <si>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</si>
  <si>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</si>
  <si>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</si>
  <si>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</si>
  <si>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</si>
  <si>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</si>
  <si>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</si>
  <si>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</si>
  <si>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</si>
  <si>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</si>
  <si>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</si>
  <si>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</si>
  <si>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</si>
  <si>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</si>
  <si>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</si>
  <si>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</si>
  <si>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</si>
  <si>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</si>
  <si>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</si>
  <si>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</si>
  <si>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</si>
  <si>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</si>
  <si>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</si>
  <si>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</si>
  <si>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</si>
  <si>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</si>
  <si>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</si>
  <si>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</si>
  <si>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</si>
  <si>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</si>
  <si>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</si>
  <si>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</si>
  <si>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</si>
  <si>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</si>
  <si>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</si>
  <si>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</si>
  <si>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</si>
  <si>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</si>
  <si>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</si>
  <si>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</si>
  <si>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</si>
  <si>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</si>
  <si>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</si>
  <si>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</si>
  <si>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</si>
  <si>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</si>
  <si>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</si>
  <si>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</si>
  <si>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</si>
  <si>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</si>
  <si>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</si>
  <si>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</si>
  <si>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</si>
  <si>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</si>
  <si>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</si>
  <si>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</si>
  <si>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</si>
  <si>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</si>
  <si>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</si>
  <si>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</si>
  <si>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</si>
  <si>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</si>
  <si>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</si>
  <si>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</si>
  <si>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</si>
  <si>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</si>
  <si>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</si>
  <si>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</si>
  <si>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</si>
  <si>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</si>
  <si>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</si>
  <si>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</si>
  <si>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</si>
  <si>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</si>
  <si>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</si>
  <si>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</si>
  <si>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</si>
  <si>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</si>
  <si>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</si>
  <si>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</si>
  <si>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</si>
  <si>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</si>
  <si>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</si>
  <si>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</si>
  <si>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</si>
  <si>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</si>
  <si>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</si>
  <si>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</si>
  <si>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</si>
  <si>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</si>
  <si>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</si>
  <si>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</si>
  <si>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</si>
  <si>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</si>
  <si>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</si>
  <si>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</si>
  <si>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</si>
  <si>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</si>
  <si>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</si>
  <si>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</si>
  <si>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</si>
  <si>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</si>
  <si>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</si>
  <si>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</si>
  <si>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</si>
  <si>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</si>
  <si>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</si>
  <si>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</si>
  <si>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</si>
  <si>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</si>
  <si>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</si>
  <si>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</si>
  <si>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</si>
  <si>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</si>
  <si>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</si>
  <si>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</si>
  <si>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</si>
  <si>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</si>
  <si>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</si>
  <si>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</si>
  <si>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</si>
  <si>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</si>
  <si>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</si>
  <si>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</si>
  <si>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</si>
  <si>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</si>
  <si>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</si>
  <si>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</si>
  <si>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</si>
  <si>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</si>
  <si>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</si>
  <si>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</si>
  <si>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</si>
  <si>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</si>
  <si>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</si>
  <si>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</si>
  <si>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</si>
  <si>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</si>
  <si>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</si>
  <si>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</si>
  <si>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</si>
  <si>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</si>
  <si>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</si>
  <si>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</si>
  <si>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</si>
  <si>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</si>
  <si>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</si>
  <si>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</si>
  <si>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</si>
  <si>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</si>
  <si>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</si>
  <si>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</si>
  <si>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</si>
  <si>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</si>
  <si>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</si>
  <si>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</si>
  <si>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</si>
  <si>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</si>
  <si>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</si>
  <si>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</si>
  <si>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</si>
  <si>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</si>
  <si>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</si>
  <si>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</si>
  <si>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</si>
  <si>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</si>
  <si>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</si>
  <si>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</si>
  <si>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</si>
  <si>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</si>
  <si>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</si>
  <si>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</si>
  <si>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</si>
  <si>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</si>
  <si>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</si>
  <si>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</si>
  <si>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</si>
  <si>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</si>
  <si>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</si>
  <si>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</si>
  <si>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</si>
  <si>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</si>
  <si>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</si>
  <si>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</si>
  <si>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</si>
  <si>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</si>
  <si>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</si>
  <si>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</si>
  <si>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</si>
  <si>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</si>
  <si>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</si>
  <si>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</si>
  <si>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</si>
  <si>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</si>
  <si>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</si>
  <si>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</si>
  <si>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</si>
  <si>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</si>
  <si>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</si>
  <si>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</si>
  <si>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</si>
  <si>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</si>
  <si>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</si>
  <si>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</si>
  <si>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</si>
  <si>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</si>
  <si>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</si>
  <si>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</si>
  <si>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</si>
  <si>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</si>
  <si>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</si>
  <si>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</si>
  <si>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</si>
  <si>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</si>
  <si>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</si>
  <si>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</si>
  <si>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</si>
  <si>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</si>
  <si>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</si>
  <si>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</si>
  <si>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</si>
  <si>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</si>
  <si>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</si>
  <si>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</si>
  <si>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</si>
  <si>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</si>
  <si>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</si>
  <si>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</si>
  <si>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</si>
  <si>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</si>
  <si>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</si>
  <si>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</si>
  <si>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</si>
  <si>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</si>
  <si>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</si>
  <si>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</si>
  <si>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</si>
  <si>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</si>
  <si>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</si>
  <si>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</si>
  <si>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</si>
  <si>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</si>
  <si>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</si>
  <si>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</si>
  <si>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</si>
  <si>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</si>
  <si>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</si>
  <si>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</si>
  <si>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</si>
  <si>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</si>
  <si>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</si>
  <si>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</si>
  <si>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</si>
  <si>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</si>
  <si>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</si>
  <si>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</si>
  <si>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</si>
  <si>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</si>
  <si>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</si>
  <si>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</si>
  <si>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</si>
  <si>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</si>
  <si>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</si>
  <si>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</si>
  <si>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</si>
  <si>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</si>
  <si>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</si>
  <si>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</si>
  <si>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</si>
  <si>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</si>
  <si>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</si>
  <si>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</si>
  <si>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</si>
  <si>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</si>
  <si>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</si>
  <si>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</si>
  <si>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</si>
  <si>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</si>
  <si>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</si>
  <si>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</si>
  <si>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</si>
  <si>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</si>
  <si>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</si>
  <si>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</si>
  <si>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</si>
  <si>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</si>
  <si>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</si>
  <si>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</si>
  <si>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</si>
  <si>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</si>
  <si>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</si>
  <si>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</si>
  <si>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</si>
  <si>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</si>
  <si>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</si>
  <si>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</si>
  <si>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</si>
  <si>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</si>
  <si>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</si>
  <si>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</si>
  <si>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</si>
  <si>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</si>
  <si>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</si>
  <si>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</si>
  <si>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</si>
  <si>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</si>
  <si>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</si>
  <si>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</si>
  <si>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</si>
  <si>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</si>
  <si>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</si>
  <si>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</si>
  <si>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</si>
  <si>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</si>
  <si>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</si>
  <si>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</si>
  <si>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</si>
  <si>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</si>
  <si>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</si>
  <si>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</si>
  <si>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</si>
  <si>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</si>
  <si>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</si>
  <si>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</si>
  <si>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</si>
  <si>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</si>
  <si>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</si>
  <si>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</si>
  <si>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</si>
  <si>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</si>
  <si>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</si>
  <si>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</si>
  <si>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</si>
  <si>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</si>
  <si>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</si>
  <si>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</si>
  <si>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</si>
  <si>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</si>
  <si>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</si>
  <si>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</si>
  <si>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</si>
  <si>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</si>
  <si>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</si>
  <si>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</si>
  <si>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</si>
  <si>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</si>
  <si>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</si>
  <si>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</si>
  <si>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</si>
  <si>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</si>
  <si>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</si>
  <si>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</si>
  <si>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</si>
  <si>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</si>
  <si>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</si>
  <si>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</si>
  <si>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</si>
  <si>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</si>
  <si>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</si>
  <si>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</si>
  <si>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</si>
  <si>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</si>
  <si>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</si>
  <si>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</si>
  <si>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</si>
  <si>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</si>
  <si>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</si>
  <si>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</si>
  <si>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</si>
  <si>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</si>
  <si>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</si>
  <si>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</si>
  <si>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</si>
  <si>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</si>
  <si>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</si>
  <si>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</si>
  <si>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</si>
  <si>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</si>
  <si>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</si>
  <si>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</si>
  <si>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</si>
  <si>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</si>
  <si>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</si>
  <si>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</si>
  <si>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</si>
  <si>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</si>
  <si>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</si>
  <si>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</si>
  <si>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</si>
  <si>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</si>
  <si>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</si>
  <si>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</si>
  <si>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</si>
  <si>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</si>
  <si>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</si>
  <si>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</si>
  <si>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</si>
  <si>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</si>
  <si>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</si>
  <si>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</si>
  <si>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</si>
  <si>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</si>
  <si>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</si>
  <si>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</si>
  <si>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</si>
  <si>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</si>
  <si>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</si>
  <si>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</si>
  <si>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</si>
  <si>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</si>
  <si>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</si>
  <si>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</si>
  <si>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</si>
  <si>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</si>
  <si>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</si>
  <si>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</si>
  <si>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</si>
  <si>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</si>
  <si>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</si>
  <si>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</si>
  <si>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</si>
  <si>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</si>
  <si>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</si>
  <si>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</si>
  <si>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</si>
  <si>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</si>
  <si>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</si>
  <si>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</si>
  <si>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</si>
  <si>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</si>
  <si>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</si>
  <si>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</si>
  <si>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</si>
  <si>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</si>
  <si>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</si>
  <si>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</si>
  <si>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</si>
  <si>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</si>
  <si>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</si>
  <si>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</si>
  <si>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</si>
  <si>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</si>
  <si>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</si>
  <si>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</si>
  <si>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</si>
  <si>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</si>
  <si>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</si>
  <si>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</si>
  <si>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</si>
  <si>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</si>
  <si>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</si>
  <si>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</si>
  <si>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</si>
  <si>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</si>
  <si>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</si>
  <si>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</si>
  <si>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</si>
  <si>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</si>
  <si>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</si>
  <si>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</si>
  <si>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</si>
  <si>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</si>
  <si>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</si>
  <si>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</si>
  <si>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</si>
  <si>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</si>
  <si>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</si>
  <si>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</si>
  <si>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</si>
  <si>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</si>
  <si>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</si>
  <si>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</si>
  <si>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</si>
  <si>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</si>
  <si>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</si>
  <si>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</si>
  <si>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</si>
  <si>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</si>
  <si>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</si>
  <si>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</si>
  <si>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</si>
  <si>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</si>
  <si>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</si>
  <si>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</si>
  <si>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</si>
  <si>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</si>
  <si>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</si>
  <si>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</si>
  <si>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</si>
  <si>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</si>
  <si>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</si>
  <si>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</si>
  <si>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</si>
  <si>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</si>
  <si>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</si>
  <si>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</si>
  <si>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</si>
  <si>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</si>
  <si>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</si>
  <si>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</si>
  <si>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</si>
  <si>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</si>
  <si>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</si>
  <si>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</si>
  <si>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</si>
  <si>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</si>
  <si>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</si>
  <si>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</si>
  <si>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</si>
  <si>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</si>
  <si>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</si>
  <si>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</si>
  <si>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</si>
  <si>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</si>
  <si>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</si>
  <si>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</si>
  <si>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</si>
  <si>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</si>
  <si>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</si>
  <si>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</si>
  <si>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</si>
  <si>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</si>
  <si>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</si>
  <si>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</si>
  <si>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</si>
  <si>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</si>
  <si>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</si>
  <si>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</si>
  <si>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</si>
  <si>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</si>
  <si>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</si>
  <si>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</si>
  <si>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</si>
  <si>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</si>
  <si>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</si>
  <si>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</si>
  <si>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</si>
  <si>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</si>
  <si>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</si>
  <si>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</si>
  <si>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</si>
  <si>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</si>
  <si>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</si>
  <si>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</si>
  <si>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</si>
  <si>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</si>
  <si>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</si>
  <si>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</si>
  <si>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</si>
  <si>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</si>
  <si>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</si>
  <si>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</si>
  <si>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</si>
  <si>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</si>
  <si>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</si>
  <si>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</si>
  <si>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</si>
  <si>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</si>
  <si>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</si>
  <si>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</si>
  <si>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</si>
  <si>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</si>
  <si>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</si>
  <si>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</si>
  <si>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</si>
  <si>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</si>
  <si>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</si>
  <si>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</si>
  <si>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</si>
  <si>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</si>
  <si>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</si>
  <si>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</si>
  <si>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</si>
  <si>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</si>
  <si>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</si>
  <si>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</si>
  <si>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</si>
  <si>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</si>
  <si>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</si>
  <si>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</si>
  <si>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</si>
  <si>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</si>
  <si>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</si>
  <si>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</si>
  <si>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</si>
  <si>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</si>
  <si>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</si>
  <si>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</si>
  <si>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</si>
  <si>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</si>
  <si>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</si>
  <si>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</si>
  <si>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</si>
  <si>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</si>
  <si>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</si>
  <si>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</si>
  <si>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</si>
  <si>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</si>
  <si>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</si>
  <si>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</si>
  <si>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</si>
  <si>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</si>
  <si>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</si>
  <si>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</si>
  <si>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</si>
  <si>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</si>
  <si>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</si>
  <si>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</si>
  <si>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</si>
  <si>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</si>
  <si>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</si>
  <si>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</si>
  <si>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</si>
  <si>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</si>
  <si>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</si>
  <si>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</si>
  <si>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</si>
  <si>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</si>
  <si>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</si>
  <si>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</si>
  <si>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</si>
  <si>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</si>
  <si>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</si>
  <si>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</si>
  <si>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</si>
  <si>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</si>
  <si>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</si>
  <si>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</si>
  <si>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</si>
  <si>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</si>
  <si>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</si>
  <si>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</si>
  <si>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</si>
  <si>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</si>
  <si>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</si>
  <si>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</si>
  <si>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</si>
  <si>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</si>
  <si>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</si>
  <si>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</si>
  <si>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</si>
  <si>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</si>
  <si>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</si>
  <si>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</si>
  <si>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</si>
  <si>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</si>
  <si>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</si>
  <si>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</si>
  <si>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</si>
  <si>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</si>
  <si>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</si>
  <si>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</si>
  <si>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</si>
  <si>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</si>
  <si>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</si>
  <si>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</si>
  <si>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</si>
  <si>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</si>
  <si>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</si>
  <si>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</si>
  <si>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</si>
  <si>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</si>
  <si>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</si>
  <si>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</si>
  <si>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</si>
  <si>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</si>
  <si>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</si>
  <si>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</si>
  <si>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</si>
  <si>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</si>
  <si>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</si>
  <si>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</si>
  <si>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</si>
  <si>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</si>
  <si>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</si>
  <si>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</si>
  <si>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</si>
  <si>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</si>
  <si>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</si>
  <si>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</si>
  <si>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</si>
  <si>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</si>
  <si>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</si>
  <si>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</si>
  <si>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</si>
  <si>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</si>
  <si>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</si>
  <si>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</si>
  <si>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</si>
  <si>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</si>
  <si>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</si>
  <si>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</si>
  <si>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</si>
  <si>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</si>
  <si>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</si>
  <si>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</si>
  <si>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</si>
  <si>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</si>
  <si>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</si>
  <si>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</si>
  <si>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</si>
  <si>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</si>
  <si>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</si>
  <si>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</si>
  <si>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</si>
  <si>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</si>
  <si>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</si>
  <si>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</si>
  <si>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</si>
  <si>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</si>
  <si>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</si>
  <si>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</si>
  <si>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</si>
  <si>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</si>
  <si>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</si>
  <si>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</si>
  <si>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</si>
  <si>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</si>
  <si>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</si>
  <si>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</si>
  <si>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</si>
  <si>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</si>
  <si>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</si>
  <si>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</si>
  <si>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</si>
  <si>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</si>
  <si>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</si>
  <si>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</si>
  <si>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</si>
  <si>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</si>
  <si>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</si>
  <si>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</si>
  <si>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</si>
  <si>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</si>
  <si>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</si>
  <si>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</si>
  <si>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</si>
  <si>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</si>
  <si>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</si>
  <si>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</si>
  <si>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</si>
  <si>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</si>
  <si>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</si>
  <si>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</si>
  <si>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</si>
  <si>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</si>
  <si>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</si>
  <si>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</si>
  <si>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</si>
  <si>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</si>
  <si>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</si>
  <si>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</si>
  <si>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</si>
  <si>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</si>
  <si>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</si>
  <si>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</si>
  <si>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</si>
  <si>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</si>
  <si>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</si>
  <si>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</si>
  <si>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</si>
  <si>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</si>
  <si>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</si>
  <si>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</si>
  <si>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</si>
  <si>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</si>
  <si>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</si>
  <si>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</si>
  <si>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</si>
  <si>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</si>
  <si>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</si>
  <si>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</si>
  <si>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</si>
  <si>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</si>
  <si>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</si>
  <si>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</si>
  <si>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</si>
  <si>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</si>
  <si>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</si>
  <si>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</si>
  <si>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</si>
  <si>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</si>
  <si>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</si>
  <si>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</si>
  <si>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</si>
  <si>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</si>
  <si>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</si>
  <si>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</si>
  <si>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</si>
  <si>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</si>
  <si>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</si>
  <si>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</si>
  <si>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</si>
  <si>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</si>
  <si>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</si>
  <si>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</si>
  <si>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</si>
  <si>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</si>
  <si>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</si>
  <si>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</si>
  <si>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</si>
  <si>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</si>
  <si>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</si>
  <si>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</si>
  <si>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</si>
  <si>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</si>
  <si>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</si>
  <si>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</si>
  <si>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</si>
  <si>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</si>
  <si>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</si>
  <si>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</si>
  <si>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</si>
  <si>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</si>
  <si>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</si>
  <si>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</si>
  <si>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</si>
  <si>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</si>
  <si>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</si>
  <si>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</si>
  <si>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</si>
  <si>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</si>
  <si>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</si>
  <si>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</si>
  <si>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</si>
  <si>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</si>
  <si>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</si>
  <si>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</si>
  <si>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</si>
  <si>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</si>
  <si>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</si>
  <si>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</si>
  <si>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</si>
  <si>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</si>
  <si>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</si>
  <si>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</si>
  <si>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</si>
  <si>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</si>
  <si>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</si>
  <si>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</si>
  <si>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</si>
  <si>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</si>
  <si>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</si>
  <si>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</si>
  <si>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</si>
  <si>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</si>
  <si>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</si>
  <si>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</si>
  <si>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</si>
  <si>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</si>
  <si>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</si>
  <si>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</si>
  <si>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</si>
  <si>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</si>
  <si>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</si>
  <si>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</si>
  <si>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</si>
  <si>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</si>
  <si>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</si>
  <si>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</si>
  <si>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</si>
  <si>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</si>
  <si>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</si>
  <si>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</si>
  <si>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</si>
  <si>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</si>
  <si>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</si>
  <si>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</si>
  <si>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</si>
  <si>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</si>
  <si>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</si>
  <si>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</si>
  <si>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</si>
  <si>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</si>
  <si>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</si>
  <si>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</si>
  <si>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</si>
  <si>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</si>
  <si>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</si>
  <si>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</si>
  <si>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</si>
  <si>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</si>
  <si>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</si>
  <si>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</si>
  <si>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</si>
  <si>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</si>
  <si>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</si>
  <si>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</si>
  <si>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</si>
  <si>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</si>
  <si>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</si>
  <si>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</si>
  <si>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</si>
  <si>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</si>
  <si>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</si>
  <si>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</si>
  <si>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</si>
  <si>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</si>
  <si>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</si>
  <si>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</si>
  <si>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</si>
  <si>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</si>
  <si>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</si>
  <si>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</si>
  <si>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</si>
  <si>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</si>
  <si>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</si>
  <si>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</si>
  <si>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</si>
  <si>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</si>
  <si>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</si>
  <si>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</si>
  <si>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</si>
  <si>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</si>
  <si>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</si>
  <si>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</si>
  <si>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</si>
  <si>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</si>
  <si>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</si>
  <si>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</si>
  <si>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</si>
  <si>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</si>
  <si>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</si>
  <si>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</si>
  <si>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</si>
  <si>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</si>
  <si>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</si>
  <si>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</si>
  <si>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</si>
  <si>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</si>
  <si>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</si>
  <si>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</si>
  <si>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</si>
  <si>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</si>
  <si>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</si>
  <si>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</si>
  <si>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</si>
  <si>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</si>
  <si>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</si>
  <si>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</si>
  <si>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</si>
  <si>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</si>
  <si>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</si>
  <si>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</si>
  <si>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</si>
  <si>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</si>
  <si>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</si>
  <si>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</si>
  <si>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</si>
  <si>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</si>
  <si>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</si>
  <si>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</si>
  <si>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</si>
  <si>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</si>
  <si>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</si>
  <si>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</si>
  <si>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</si>
  <si>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</si>
  <si>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</si>
  <si>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</si>
  <si>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</si>
  <si>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</si>
  <si>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</si>
  <si>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</si>
  <si>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</si>
  <si>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</si>
  <si>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</si>
  <si>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</si>
  <si>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</si>
  <si>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</si>
  <si>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</si>
  <si>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</si>
  <si>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</si>
  <si>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</si>
  <si>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</si>
  <si>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</si>
  <si>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</si>
  <si>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</si>
  <si>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</si>
  <si>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</si>
  <si>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</si>
  <si>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</si>
  <si>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</si>
  <si>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</si>
  <si>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</si>
  <si>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</si>
  <si>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</si>
  <si>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</si>
  <si>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</si>
  <si>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</si>
  <si>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</si>
  <si>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</si>
  <si>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</si>
  <si>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</si>
  <si>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</si>
  <si>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</si>
  <si>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</si>
  <si>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</si>
  <si>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</si>
  <si>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</si>
  <si>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</si>
  <si>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</si>
  <si>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</si>
  <si>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</si>
  <si>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</si>
  <si>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</si>
  <si>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</si>
  <si>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</si>
  <si>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</si>
  <si>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</si>
  <si>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</si>
  <si>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</si>
  <si>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</si>
  <si>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</si>
  <si>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</si>
  <si>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</si>
  <si>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</si>
  <si>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</si>
  <si>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</si>
  <si>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</si>
  <si>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</si>
  <si>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</si>
  <si>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</si>
  <si>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</si>
  <si>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</si>
  <si>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</si>
  <si>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</si>
  <si>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</si>
  <si>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</si>
  <si>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</si>
  <si>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</si>
  <si>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</si>
  <si>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</si>
  <si>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</si>
  <si>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</si>
  <si>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</si>
  <si>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</si>
  <si>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</si>
  <si>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</si>
  <si>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</si>
  <si>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</si>
  <si>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</si>
  <si>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</si>
  <si>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</si>
  <si>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</si>
  <si>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</si>
  <si>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</si>
  <si>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</si>
  <si>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</si>
  <si>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</si>
  <si>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</si>
  <si>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</si>
  <si>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</si>
  <si>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</si>
  <si>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</si>
  <si>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</si>
  <si>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</si>
  <si>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</si>
  <si>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</si>
  <si>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</si>
  <si>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</si>
  <si>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</si>
  <si>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</si>
  <si>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</si>
  <si>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</si>
  <si>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</si>
  <si>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</si>
  <si>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</si>
  <si>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</si>
  <si>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</si>
  <si>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</si>
  <si>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</si>
  <si>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</si>
  <si>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</si>
  <si>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</si>
  <si>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</si>
  <si>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</si>
  <si>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</si>
  <si>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</si>
  <si>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</si>
  <si>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</si>
  <si>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</si>
  <si>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</si>
  <si>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</si>
  <si>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</si>
  <si>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</si>
  <si>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</si>
  <si>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</si>
  <si>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</si>
  <si>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</si>
  <si>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</si>
  <si>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</si>
  <si>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</si>
  <si>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</si>
  <si>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</si>
  <si>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</si>
  <si>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</si>
  <si>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</si>
  <si>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</si>
  <si>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</si>
  <si>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</si>
  <si>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</si>
  <si>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</si>
  <si>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</si>
  <si>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</si>
  <si>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</si>
  <si>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</si>
  <si>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</si>
  <si>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</si>
  <si>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</si>
  <si>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</si>
  <si>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</si>
  <si>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</si>
  <si>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</si>
  <si>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</si>
  <si>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</si>
  <si>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</si>
  <si>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</si>
  <si>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</si>
  <si>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</si>
  <si>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</si>
  <si>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</si>
  <si>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</si>
  <si>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</si>
  <si>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</si>
  <si>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</si>
  <si>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</si>
  <si>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</si>
  <si>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</si>
  <si>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</si>
  <si>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</si>
  <si>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</si>
  <si>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</si>
  <si>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</si>
  <si>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</si>
  <si>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</si>
  <si>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</si>
  <si>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</si>
  <si>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</si>
  <si>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</si>
  <si>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</si>
  <si>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</si>
  <si>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</si>
  <si>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</si>
  <si>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</si>
  <si>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</si>
  <si>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</si>
  <si>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</si>
  <si>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</si>
  <si>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</si>
  <si>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</si>
  <si>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</si>
  <si>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</si>
  <si>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</si>
  <si>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</si>
  <si>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</si>
  <si>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</si>
  <si>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</si>
  <si>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</si>
  <si>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</si>
  <si>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</si>
  <si>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</si>
  <si>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</si>
  <si>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</si>
  <si>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</si>
  <si>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</si>
  <si>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</si>
  <si>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</si>
  <si>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</si>
  <si>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</si>
  <si>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</si>
  <si>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</si>
  <si>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</si>
  <si>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</si>
  <si>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</si>
  <si>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</si>
  <si>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</si>
  <si>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</si>
  <si>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</si>
  <si>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</si>
  <si>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</si>
  <si>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</si>
  <si>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</si>
  <si>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</si>
  <si>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</si>
  <si>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</si>
  <si>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</si>
  <si>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</si>
  <si>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</si>
  <si>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</si>
  <si>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</si>
  <si>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</si>
  <si>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</si>
  <si>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</si>
  <si>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</si>
  <si>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</si>
  <si>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</si>
  <si>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</si>
  <si>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</si>
  <si>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</si>
  <si>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</si>
  <si>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</si>
  <si>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</si>
  <si>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</si>
  <si>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</si>
  <si>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</si>
  <si>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</si>
  <si>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</si>
  <si>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</si>
  <si>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</si>
  <si>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</si>
  <si>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</si>
  <si>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</si>
  <si>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</si>
  <si>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</si>
  <si>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</si>
  <si>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</si>
  <si>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</si>
  <si>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</si>
  <si>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</si>
  <si>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</si>
  <si>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</si>
  <si>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</si>
  <si>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</si>
  <si>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</si>
  <si>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</si>
  <si>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</si>
  <si>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</si>
  <si>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</si>
  <si>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</si>
  <si>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</si>
  <si>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</si>
  <si>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</si>
  <si>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</si>
  <si>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</si>
  <si>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</si>
  <si>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</si>
  <si>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</si>
  <si>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</si>
  <si>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</si>
  <si>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</si>
  <si>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</si>
  <si>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</si>
  <si>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</si>
  <si>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</si>
  <si>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</si>
  <si>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</si>
  <si>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</si>
  <si>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</si>
  <si>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</si>
  <si>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</si>
  <si>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</si>
  <si>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</si>
  <si>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</si>
  <si>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</si>
  <si>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</si>
  <si>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</si>
  <si>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</si>
  <si>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</si>
  <si>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</si>
  <si>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</si>
  <si>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</si>
  <si>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</si>
  <si>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</si>
  <si>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</si>
  <si>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</si>
  <si>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</si>
  <si>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</si>
  <si>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</si>
  <si>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</si>
  <si>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</si>
  <si>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</si>
  <si>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</si>
  <si>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</si>
  <si>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</si>
  <si>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</si>
  <si>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</si>
  <si>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</si>
  <si>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</si>
  <si>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</si>
  <si>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</si>
  <si>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</si>
  <si>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</si>
  <si>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</si>
  <si>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</si>
  <si>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</si>
  <si>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</si>
  <si>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</si>
  <si>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</si>
  <si>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</si>
  <si>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</si>
  <si>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</si>
  <si>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</si>
  <si>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</si>
  <si>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</si>
  <si>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</si>
  <si>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</si>
  <si>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</si>
  <si>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</si>
  <si>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</si>
  <si>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</si>
  <si>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</si>
  <si>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</si>
  <si>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</si>
  <si>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</si>
  <si>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</si>
  <si>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</si>
  <si>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</si>
  <si>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</si>
  <si>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</si>
  <si>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</si>
  <si>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</si>
  <si>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</si>
  <si>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</si>
  <si>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</si>
  <si>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</si>
  <si>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</si>
  <si>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</si>
  <si>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</si>
  <si>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</si>
  <si>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</si>
  <si>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</si>
  <si>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</si>
  <si>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</si>
  <si>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</si>
  <si>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</si>
  <si>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</si>
  <si>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</si>
  <si>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</si>
  <si>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</si>
  <si>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</si>
  <si>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</si>
  <si>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</si>
  <si>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</si>
  <si>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</si>
  <si>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</si>
  <si>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</si>
  <si>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</si>
  <si>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</si>
  <si>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</si>
  <si>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</si>
  <si>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</si>
  <si>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</si>
  <si>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</si>
  <si>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</si>
  <si>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</si>
  <si>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</si>
  <si>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</si>
  <si>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</si>
  <si>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</si>
  <si>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</si>
  <si>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</si>
  <si>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</si>
  <si>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</si>
  <si>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</si>
  <si>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</si>
  <si>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</si>
  <si>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</si>
  <si>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</si>
  <si>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</si>
  <si>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</si>
  <si>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</si>
  <si>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</si>
  <si>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</si>
  <si>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</si>
  <si>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</si>
  <si>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</si>
  <si>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</si>
  <si>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</si>
  <si>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</si>
  <si>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</si>
  <si>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</si>
  <si>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</si>
  <si>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</si>
  <si>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</si>
  <si>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</si>
  <si>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</si>
  <si>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</si>
  <si>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</si>
  <si>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</si>
  <si>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</si>
  <si>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</si>
  <si>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</si>
  <si>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</si>
  <si>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</si>
  <si>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</si>
  <si>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</si>
  <si>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</si>
  <si>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</si>
  <si>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</si>
  <si>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</si>
  <si>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</si>
  <si>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</si>
  <si>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</si>
  <si>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</si>
  <si>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</si>
  <si>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</si>
  <si>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</si>
  <si>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</si>
  <si>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</si>
  <si>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</si>
  <si>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</si>
  <si>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</si>
  <si>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</si>
  <si>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</si>
  <si>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</si>
  <si>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</si>
  <si>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</si>
  <si>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</si>
  <si>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</si>
  <si>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</si>
  <si>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</si>
  <si>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</si>
  <si>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</si>
  <si>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</si>
  <si>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</si>
  <si>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</si>
  <si>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</si>
  <si>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</si>
  <si>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</si>
  <si>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</si>
  <si>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</si>
  <si>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</si>
  <si>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</si>
  <si>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</si>
  <si>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</si>
  <si>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</si>
  <si>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</si>
  <si>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</si>
  <si>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</si>
  <si>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</si>
  <si>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</si>
  <si>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</si>
  <si>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</si>
  <si>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</si>
  <si>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</si>
  <si>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</si>
  <si>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</si>
  <si>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</si>
  <si>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</si>
  <si>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</si>
  <si>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</si>
  <si>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</si>
  <si>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</si>
  <si>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</si>
  <si>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</si>
  <si>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</si>
  <si>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</si>
  <si>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</si>
  <si>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</si>
  <si>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</si>
  <si>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</si>
  <si>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</si>
  <si>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</si>
  <si>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</si>
  <si>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</si>
  <si>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</si>
  <si>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</si>
  <si>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</si>
  <si>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</si>
  <si>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</si>
  <si>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</si>
  <si>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</si>
  <si>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</si>
  <si>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</si>
  <si>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</si>
  <si>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</si>
  <si>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</si>
  <si>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</si>
  <si>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</si>
  <si>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</si>
  <si>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</si>
  <si>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</si>
  <si>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</si>
  <si>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</si>
  <si>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</si>
  <si>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</si>
  <si>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</si>
  <si>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</si>
  <si>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</si>
  <si>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</si>
  <si>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</si>
  <si>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</si>
  <si>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</si>
  <si>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</si>
  <si>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</si>
  <si>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</si>
  <si>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</si>
  <si>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</si>
  <si>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</si>
  <si>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</si>
  <si>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</si>
  <si>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</si>
  <si>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</si>
  <si>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</si>
  <si>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</si>
  <si>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</si>
  <si>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</si>
  <si>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</si>
  <si>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</si>
  <si>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</si>
  <si>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</si>
  <si>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</si>
  <si>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</si>
  <si>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</si>
  <si>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</si>
  <si>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</si>
  <si>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</si>
  <si>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</si>
  <si>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</si>
  <si>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</si>
  <si>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</si>
  <si>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</si>
  <si>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</si>
  <si>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</si>
  <si>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</si>
  <si>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</si>
  <si>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</si>
  <si>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</si>
  <si>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</si>
  <si>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</si>
  <si>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</si>
  <si>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</si>
  <si>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</si>
  <si>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</si>
  <si>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</si>
  <si>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</si>
  <si>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</si>
  <si>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</si>
  <si>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</si>
  <si>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</si>
  <si>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</si>
  <si>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</si>
  <si>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</si>
  <si>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</si>
  <si>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</si>
  <si>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</si>
  <si>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</si>
  <si>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</si>
  <si>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</si>
  <si>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</si>
  <si>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</si>
  <si>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</si>
  <si>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</si>
  <si>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</si>
  <si>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</si>
  <si>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</si>
  <si>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</si>
  <si>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</si>
  <si>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</si>
  <si>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</si>
  <si>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</si>
  <si>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</si>
  <si>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</si>
  <si>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</si>
  <si>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</si>
  <si>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</si>
  <si>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</si>
  <si>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</si>
  <si>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</si>
  <si>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</si>
  <si>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</si>
  <si>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</si>
  <si>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</si>
  <si>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</si>
  <si>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</si>
  <si>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</si>
  <si>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</si>
  <si>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</si>
  <si>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</si>
  <si>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</si>
  <si>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</si>
  <si>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</si>
  <si>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</si>
  <si>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</si>
  <si>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</si>
  <si>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</si>
  <si>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</si>
  <si>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</si>
  <si>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</si>
  <si>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</si>
  <si>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</si>
  <si>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</si>
  <si>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</si>
  <si>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</si>
  <si>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</si>
  <si>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</si>
  <si>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</si>
  <si>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</si>
  <si>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</si>
  <si>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</si>
  <si>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</si>
  <si>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</si>
  <si>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</si>
  <si>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</si>
  <si>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</si>
  <si>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</si>
  <si>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</si>
  <si>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</si>
  <si>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</si>
  <si>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</si>
  <si>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</si>
  <si>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</si>
  <si>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</si>
  <si>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</si>
  <si>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</si>
  <si>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</si>
  <si>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</si>
  <si>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</si>
  <si>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</si>
  <si>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</si>
  <si>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</si>
  <si>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</si>
  <si>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</si>
  <si>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</si>
  <si>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</si>
  <si>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</si>
  <si>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</si>
  <si>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</si>
  <si>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</si>
  <si>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</si>
  <si>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</si>
  <si>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</si>
  <si>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</si>
  <si>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</si>
  <si>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</si>
  <si>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</si>
  <si>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</si>
  <si>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</si>
  <si>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</si>
  <si>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</si>
  <si>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</si>
  <si>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</si>
  <si>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</si>
  <si>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</si>
  <si>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</si>
  <si>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</si>
  <si>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</si>
  <si>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</si>
  <si>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</si>
  <si>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</si>
  <si>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</si>
  <si>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</si>
  <si>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</si>
  <si>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</si>
  <si>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</si>
  <si>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</si>
  <si>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</si>
  <si>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</si>
  <si>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</si>
  <si>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</si>
  <si>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</si>
  <si>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</si>
  <si>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</si>
  <si>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</si>
  <si>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</si>
  <si>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</si>
  <si>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</si>
  <si>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</si>
  <si>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</si>
  <si>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</si>
  <si>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</si>
  <si>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</si>
  <si>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</si>
  <si>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</si>
  <si>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</si>
  <si>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</si>
  <si>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</si>
  <si>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</si>
  <si>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</si>
  <si>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</si>
  <si>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</si>
  <si>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</si>
  <si>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</si>
  <si>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</si>
  <si>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</si>
  <si>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</si>
  <si>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</si>
  <si>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</si>
  <si>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</si>
  <si>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</si>
  <si>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</si>
  <si>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</si>
  <si>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</si>
  <si>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</si>
  <si>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</si>
  <si>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</si>
  <si>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</si>
  <si>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</si>
  <si>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</si>
  <si>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</si>
  <si>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</si>
  <si>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</si>
  <si>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</si>
  <si>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</si>
  <si>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</si>
  <si>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</si>
  <si>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</si>
  <si>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</si>
  <si>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</si>
  <si>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</si>
  <si>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</si>
  <si>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</si>
  <si>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</si>
  <si>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</si>
  <si>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</si>
  <si>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</si>
  <si>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</si>
  <si>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</si>
  <si>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</si>
  <si>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</si>
  <si>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</si>
  <si>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</si>
  <si>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</si>
  <si>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</si>
  <si>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</si>
  <si>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</si>
  <si>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</si>
  <si>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</si>
  <si>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</si>
  <si>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</si>
  <si>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</si>
  <si>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</si>
  <si>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</si>
  <si>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</si>
  <si>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</si>
  <si>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</si>
  <si>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</si>
  <si>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</si>
  <si>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</si>
  <si>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</si>
  <si>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</si>
  <si>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</si>
  <si>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</si>
  <si>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</si>
  <si>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</si>
  <si>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</si>
  <si>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</si>
  <si>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</si>
  <si>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</si>
  <si>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</si>
  <si>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</si>
  <si>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</si>
  <si>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</si>
  <si>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</si>
  <si>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</si>
  <si>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</si>
  <si>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</si>
  <si>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</si>
  <si>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</si>
  <si>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</si>
  <si>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</si>
  <si>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</si>
  <si>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</si>
  <si>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</si>
  <si>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</si>
  <si>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</si>
  <si>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</si>
  <si>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</si>
  <si>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</si>
  <si>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</si>
  <si>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</si>
  <si>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</si>
  <si>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</si>
  <si>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</si>
  <si>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</si>
  <si>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</si>
  <si>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</si>
  <si>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</si>
  <si>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</si>
  <si>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</si>
  <si>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</si>
  <si>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</si>
  <si>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</si>
  <si>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</si>
  <si>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</si>
  <si>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</si>
  <si>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</si>
  <si>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</si>
  <si>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</si>
  <si>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</si>
  <si>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</si>
  <si>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</si>
  <si>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</si>
  <si>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</si>
  <si>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</si>
  <si>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</si>
  <si>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</si>
  <si>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</si>
  <si>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</si>
  <si>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</si>
  <si>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</si>
  <si>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</si>
  <si>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</si>
  <si>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</si>
  <si>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</si>
  <si>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</si>
  <si>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</si>
  <si>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</si>
  <si>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</si>
  <si>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</si>
  <si>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</si>
  <si>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</si>
  <si>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</si>
  <si>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</si>
  <si>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</si>
  <si>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</si>
  <si>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</si>
  <si>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</si>
  <si>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</si>
  <si>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</si>
  <si>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</si>
  <si>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</si>
  <si>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</si>
  <si>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</si>
  <si>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</si>
  <si>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</si>
  <si>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</si>
  <si>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</si>
  <si>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</si>
  <si>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</si>
  <si>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</si>
  <si>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</si>
  <si>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</si>
  <si>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</si>
  <si>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</si>
  <si>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</si>
  <si>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</si>
  <si>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</si>
  <si>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</si>
  <si>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</si>
  <si>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</si>
  <si>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</si>
  <si>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</si>
  <si>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</si>
  <si>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</si>
  <si>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</si>
  <si>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</si>
  <si>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</si>
  <si>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</si>
  <si>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</si>
  <si>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</si>
  <si>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</si>
  <si>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</si>
  <si>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</si>
  <si>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</si>
  <si>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</si>
  <si>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</si>
  <si>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</si>
  <si>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</si>
  <si>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</si>
  <si>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</si>
  <si>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</si>
  <si>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</si>
  <si>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</si>
  <si>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</si>
  <si>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</si>
  <si>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</si>
  <si>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</si>
  <si>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</si>
  <si>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</si>
  <si>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</si>
  <si>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</si>
  <si>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</si>
  <si>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</si>
  <si>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</si>
  <si>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</si>
  <si>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</si>
  <si>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</si>
  <si>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</si>
  <si>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</si>
  <si>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</si>
  <si>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</si>
  <si>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</si>
  <si>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</si>
  <si>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</si>
  <si>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</si>
  <si>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</si>
  <si>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</si>
  <si>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</si>
  <si>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</si>
  <si>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</si>
  <si>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</si>
  <si>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</si>
  <si>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</si>
  <si>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</si>
  <si>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</si>
  <si>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</si>
  <si>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</si>
  <si>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</si>
  <si>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</si>
  <si>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</si>
  <si>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</si>
  <si>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</si>
  <si>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</si>
  <si>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</si>
  <si>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</si>
  <si>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</si>
  <si>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</si>
  <si>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</si>
  <si>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</si>
  <si>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</si>
  <si>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</si>
  <si>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</si>
  <si>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</si>
  <si>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</si>
  <si>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</si>
  <si>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</si>
  <si>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</si>
  <si>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</si>
  <si>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</si>
  <si>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</si>
  <si>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</si>
  <si>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</si>
  <si>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</si>
  <si>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</si>
  <si>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</si>
  <si>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</si>
  <si>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</si>
  <si>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</si>
  <si>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</si>
  <si>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</si>
  <si>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</si>
  <si>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</si>
  <si>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</si>
  <si>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</si>
  <si>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</si>
  <si>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</si>
  <si>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</si>
  <si>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</si>
  <si>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</si>
  <si>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</si>
  <si>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</si>
  <si>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</si>
  <si>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</si>
  <si>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</si>
  <si>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</si>
  <si>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</si>
  <si>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</si>
  <si>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</si>
  <si>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</si>
  <si>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</si>
  <si>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</si>
  <si>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</si>
  <si>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</si>
  <si>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</si>
  <si>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</si>
  <si>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</si>
  <si>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</si>
  <si>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</si>
  <si>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</si>
  <si>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</si>
  <si>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</si>
  <si>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</si>
  <si>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</si>
  <si>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</si>
  <si>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</si>
  <si>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</si>
  <si>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</si>
  <si>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</si>
  <si>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</si>
  <si>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</si>
  <si>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</si>
  <si>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</si>
  <si>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</si>
  <si>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</si>
  <si>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</si>
  <si>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</si>
  <si>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</si>
  <si>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</si>
  <si>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</si>
  <si>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</si>
  <si>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</si>
  <si>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</si>
  <si>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</si>
  <si>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</si>
  <si>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</si>
  <si>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</si>
  <si>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</si>
  <si>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</si>
  <si>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</si>
  <si>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</si>
  <si>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</si>
  <si>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</si>
  <si>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</si>
  <si>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</si>
  <si>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</si>
  <si>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</si>
  <si>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</si>
  <si>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</si>
  <si>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</si>
  <si>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</si>
  <si>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</si>
  <si>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</si>
  <si>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</si>
  <si>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</si>
  <si>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</si>
  <si>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</si>
  <si>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</si>
  <si>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</si>
  <si>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</si>
  <si>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</si>
  <si>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</si>
  <si>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</si>
  <si>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</si>
  <si>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</si>
  <si>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</si>
  <si>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</si>
  <si>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</si>
  <si>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</si>
  <si>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</si>
  <si>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</si>
  <si>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</si>
  <si>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</si>
  <si>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</si>
  <si>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</si>
  <si>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</si>
  <si>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</si>
  <si>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</si>
  <si>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</si>
  <si>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</si>
  <si>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</si>
  <si>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</si>
  <si>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</si>
  <si>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</si>
  <si>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</si>
  <si>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</si>
  <si>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</si>
  <si>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</si>
  <si>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</si>
  <si>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</si>
  <si>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</si>
  <si>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</si>
  <si>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</si>
  <si>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</si>
  <si>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</si>
  <si>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</si>
  <si>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</si>
  <si>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</si>
  <si>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</si>
  <si>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</si>
  <si>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</si>
  <si>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</si>
  <si>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</si>
  <si>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</si>
  <si>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</si>
  <si>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</si>
  <si>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</si>
  <si>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</si>
  <si>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</si>
  <si>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</si>
  <si>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</si>
  <si>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</si>
  <si>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</si>
  <si>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</si>
  <si>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</si>
  <si>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</si>
  <si>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</si>
  <si>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</si>
  <si>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</si>
  <si>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</si>
  <si>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</si>
  <si>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</si>
  <si>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</si>
  <si>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</si>
  <si>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</si>
  <si>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</si>
  <si>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</si>
  <si>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</si>
  <si>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</si>
  <si>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</si>
  <si>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</si>
  <si>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</si>
  <si>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</si>
  <si>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</si>
  <si>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</si>
  <si>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</si>
  <si>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</si>
  <si>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</si>
  <si>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</si>
  <si>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</si>
  <si>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</si>
  <si>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</si>
  <si>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</si>
  <si>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</si>
  <si>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</si>
  <si>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</si>
  <si>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</si>
  <si>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</si>
  <si>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</si>
  <si>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</si>
  <si>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</si>
  <si>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</si>
  <si>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</si>
  <si>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</si>
  <si>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</si>
  <si>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</si>
  <si>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</si>
  <si>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</si>
  <si>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</si>
  <si>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</si>
  <si>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</si>
  <si>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</si>
  <si>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</si>
  <si>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</si>
  <si>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</si>
  <si>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</si>
  <si>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</si>
  <si>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</si>
  <si>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</si>
  <si>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</si>
  <si>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</si>
  <si>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</si>
  <si>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</si>
  <si>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</si>
  <si>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</si>
  <si>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</si>
  <si>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</si>
  <si>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</si>
  <si>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</si>
  <si>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</si>
  <si>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</si>
  <si>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</si>
  <si>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</si>
  <si>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</si>
  <si>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</si>
  <si>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</si>
  <si>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</si>
  <si>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</si>
  <si>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</si>
  <si>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</si>
  <si>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</si>
  <si>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</si>
  <si>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</si>
  <si>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</si>
  <si>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</si>
  <si>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</si>
  <si>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</si>
  <si>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</si>
  <si>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</si>
  <si>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</si>
  <si>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</si>
  <si>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</si>
  <si>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</si>
  <si>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</si>
  <si>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</si>
  <si>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</si>
  <si>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</si>
  <si>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</si>
  <si>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</si>
  <si>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</si>
  <si>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</si>
  <si>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</si>
  <si>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</si>
  <si>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</si>
  <si>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</si>
  <si>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</si>
  <si>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</si>
  <si>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</si>
  <si>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</si>
  <si>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</si>
  <si>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</si>
  <si>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</si>
  <si>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</si>
  <si>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</si>
  <si>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</si>
  <si>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</si>
  <si>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</si>
  <si>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</si>
  <si>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</si>
  <si>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</si>
  <si>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</si>
  <si>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</si>
  <si>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</si>
  <si>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</si>
  <si>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</si>
  <si>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</si>
  <si>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</si>
  <si>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</si>
  <si>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</si>
  <si>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</si>
  <si>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</si>
  <si>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</si>
  <si>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</si>
  <si>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</si>
  <si>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</si>
  <si>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</si>
  <si>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</si>
  <si>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</si>
  <si>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</si>
  <si>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</si>
  <si>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</si>
  <si>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</si>
  <si>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</si>
  <si>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</si>
  <si>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</si>
  <si>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</si>
  <si>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</si>
  <si>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</si>
  <si>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</si>
  <si>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</si>
  <si>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</si>
  <si>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</si>
  <si>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</si>
  <si>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</si>
  <si>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</si>
  <si>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</si>
  <si>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</si>
  <si>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</si>
  <si>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</si>
  <si>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</si>
  <si>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</si>
  <si>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</si>
  <si>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</si>
  <si>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</si>
  <si>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</si>
  <si>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</si>
  <si>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</si>
  <si>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</si>
  <si>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</si>
  <si>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</si>
  <si>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</si>
  <si>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</si>
  <si>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</si>
  <si>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</si>
  <si>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</si>
  <si>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</si>
  <si>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</si>
  <si>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</si>
  <si>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</si>
  <si>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</si>
  <si>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</si>
  <si>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</si>
  <si>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</si>
  <si>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</si>
  <si>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</si>
  <si>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</si>
  <si>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</si>
  <si>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</si>
  <si>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</si>
  <si>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</si>
  <si>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</si>
  <si>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</si>
  <si>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</si>
  <si>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</si>
  <si>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</si>
  <si>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</si>
  <si>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</si>
  <si>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</si>
  <si>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</si>
  <si>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</si>
  <si>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</si>
  <si>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</si>
  <si>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</si>
  <si>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</si>
  <si>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</si>
  <si>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</si>
  <si>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</si>
  <si>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</si>
  <si>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</si>
  <si>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</si>
  <si>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</si>
  <si>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</si>
  <si>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</si>
  <si>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</si>
  <si>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</si>
  <si>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</si>
  <si>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</si>
  <si>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</si>
  <si>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</si>
  <si>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</si>
  <si>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</si>
  <si>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</si>
  <si>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</si>
  <si>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</si>
  <si>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</si>
  <si>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</si>
  <si>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</si>
  <si>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</si>
  <si>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</si>
  <si>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</si>
  <si>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</si>
  <si>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</si>
  <si>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</si>
  <si>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</si>
  <si>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</si>
  <si>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</si>
  <si>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</si>
  <si>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</si>
  <si>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</si>
  <si>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</si>
  <si>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</si>
  <si>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</si>
  <si>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</si>
  <si>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</si>
  <si>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</si>
  <si>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</si>
  <si>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</si>
  <si>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</si>
  <si>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</si>
  <si>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</si>
  <si>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</si>
  <si>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</si>
  <si>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</si>
  <si>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</si>
  <si>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</si>
  <si>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</si>
  <si>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</si>
  <si>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</si>
  <si>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</si>
  <si>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</si>
  <si>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</si>
  <si>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</si>
  <si>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</si>
  <si>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</si>
  <si>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</si>
  <si>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</si>
  <si>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</si>
  <si>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</si>
  <si>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</si>
  <si>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</si>
  <si>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</si>
  <si>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</si>
  <si>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</si>
  <si>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</si>
  <si>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</si>
  <si>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</si>
  <si>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</si>
  <si>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</si>
  <si>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</si>
  <si>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</si>
  <si>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</si>
  <si>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</si>
  <si>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</si>
  <si>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</si>
  <si>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</si>
  <si>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</si>
  <si>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</si>
  <si>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</si>
  <si>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</si>
  <si>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</si>
  <si>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</si>
  <si>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</si>
  <si>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</si>
  <si>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</si>
  <si>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</si>
  <si>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</si>
  <si>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</si>
  <si>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</si>
  <si>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</si>
  <si>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</si>
  <si>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</si>
  <si>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</si>
  <si>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</si>
  <si>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</si>
  <si>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</si>
  <si>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</si>
  <si>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</si>
  <si>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</si>
  <si>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</si>
  <si>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</si>
  <si>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</si>
  <si>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</si>
  <si>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</si>
  <si>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</si>
  <si>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</si>
  <si>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</si>
  <si>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</si>
  <si>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</si>
  <si>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</si>
  <si>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</si>
  <si>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</si>
  <si>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</si>
  <si>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</si>
  <si>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</si>
  <si>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</si>
  <si>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</si>
  <si>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</si>
  <si>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</si>
  <si>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</si>
  <si>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</si>
  <si>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</si>
  <si>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</si>
  <si>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</si>
  <si>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</si>
  <si>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</si>
  <si>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</si>
  <si>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</si>
  <si>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</si>
  <si>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</si>
  <si>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</si>
  <si>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</si>
  <si>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</si>
  <si>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</si>
  <si>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</si>
  <si>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</si>
  <si>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</si>
  <si>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</si>
  <si>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</si>
  <si>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</si>
  <si>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</si>
  <si>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</si>
  <si>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</si>
  <si>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</si>
  <si>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</si>
  <si>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</si>
  <si>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</si>
  <si>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</si>
  <si>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</si>
  <si>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</si>
  <si>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</si>
  <si>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</si>
  <si>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</si>
  <si>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</si>
  <si>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</si>
  <si>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</si>
  <si>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</si>
  <si>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</si>
  <si>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</si>
  <si>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</si>
  <si>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</si>
  <si>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</si>
  <si>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</si>
  <si>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</si>
  <si>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</si>
  <si>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</si>
  <si>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</si>
  <si>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</si>
  <si>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</si>
  <si>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</si>
  <si>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</si>
  <si>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</si>
  <si>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</si>
  <si>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</si>
  <si>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</si>
  <si>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</si>
  <si>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</si>
  <si>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</si>
  <si>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</si>
  <si>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</si>
  <si>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</si>
  <si>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</si>
  <si>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</si>
  <si>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</si>
  <si>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</si>
  <si>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</si>
  <si>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</si>
  <si>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</si>
  <si>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</si>
  <si>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</si>
  <si>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</si>
  <si>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</si>
  <si>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</si>
  <si>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</si>
  <si>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</si>
  <si>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</si>
  <si>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</si>
  <si>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</si>
  <si>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</si>
  <si>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</si>
  <si>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</si>
  <si>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</si>
  <si>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</si>
  <si>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</si>
  <si>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</si>
  <si>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</si>
  <si>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</si>
  <si>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</si>
  <si>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</si>
  <si>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</si>
  <si>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</si>
  <si>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</si>
  <si>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</si>
  <si>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</si>
  <si>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</si>
  <si>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</si>
  <si>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</si>
  <si>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</si>
  <si>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</si>
  <si>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</si>
  <si>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</si>
  <si>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</si>
  <si>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</si>
  <si>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</si>
  <si>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</si>
  <si>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</si>
  <si>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</si>
  <si>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</si>
  <si>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</si>
  <si>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</si>
  <si>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</si>
  <si>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</si>
  <si>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</si>
  <si>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</si>
  <si>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</si>
  <si>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</si>
  <si>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</si>
  <si>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</si>
  <si>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</si>
  <si>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</si>
  <si>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</si>
  <si>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</si>
  <si>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</si>
  <si>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</si>
  <si>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</si>
  <si>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</si>
  <si>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</si>
  <si>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</si>
  <si>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</si>
  <si>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</si>
  <si>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</si>
  <si>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</si>
  <si>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</si>
  <si>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</si>
  <si>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</si>
  <si>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</si>
  <si>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</si>
  <si>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</si>
  <si>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</si>
  <si>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</si>
  <si>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</si>
  <si>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</si>
  <si>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</si>
  <si>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</si>
  <si>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</si>
  <si>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</si>
  <si>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</si>
  <si>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</si>
  <si>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</si>
  <si>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</si>
  <si>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</si>
  <si>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</si>
  <si>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</si>
  <si>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</si>
  <si>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</si>
  <si>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</si>
  <si>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</si>
  <si>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</si>
  <si>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</si>
  <si>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</si>
  <si>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</si>
  <si>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</si>
  <si>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</si>
  <si>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</si>
  <si>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</si>
  <si>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</si>
  <si>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</si>
  <si>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</si>
  <si>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</si>
  <si>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</si>
  <si>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</si>
  <si>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</si>
  <si>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</si>
  <si>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</si>
  <si>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</si>
  <si>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</si>
  <si>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</si>
  <si>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</si>
  <si>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</si>
  <si>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</si>
  <si>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</si>
  <si>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</si>
  <si>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</si>
  <si>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</si>
  <si>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</si>
  <si>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</si>
  <si>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</si>
  <si>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</si>
  <si>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</si>
  <si>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</si>
  <si>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</si>
  <si>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</si>
  <si>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</si>
  <si>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</si>
  <si>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</si>
  <si>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</si>
  <si>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</si>
  <si>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</si>
  <si>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</si>
  <si>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</si>
  <si>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</si>
  <si>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</si>
  <si>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</si>
  <si>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</si>
  <si>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</si>
  <si>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</si>
  <si>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</si>
  <si>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</si>
  <si>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</si>
  <si>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</si>
  <si>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</si>
  <si>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</si>
  <si>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</si>
  <si>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</si>
  <si>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</si>
  <si>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</si>
  <si>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</si>
  <si>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</si>
  <si>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</si>
  <si>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</si>
  <si>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</si>
  <si>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</si>
  <si>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</si>
  <si>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</si>
  <si>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</si>
  <si>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</si>
  <si>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</si>
  <si>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</si>
  <si>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</si>
  <si>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</si>
  <si>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</si>
  <si>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</si>
  <si>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</si>
  <si>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</si>
  <si>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</si>
  <si>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</si>
  <si>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</si>
  <si>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</si>
  <si>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</si>
  <si>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</si>
  <si>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</si>
  <si>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</si>
  <si>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</si>
  <si>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</si>
  <si>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</si>
  <si>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</si>
  <si>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</si>
  <si>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</si>
  <si>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</si>
  <si>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</si>
  <si>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</si>
  <si>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</si>
  <si>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</si>
  <si>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</si>
  <si>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</si>
  <si>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</si>
  <si>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</si>
  <si>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</si>
  <si>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</si>
  <si>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</si>
  <si>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</si>
  <si>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</si>
  <si>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</si>
  <si>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</si>
  <si>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</si>
  <si>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</si>
  <si>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</si>
  <si>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</si>
  <si>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</si>
  <si>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</si>
  <si>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</si>
  <si>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</si>
  <si>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</si>
  <si>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</si>
  <si>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</si>
  <si>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</si>
  <si>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</si>
  <si>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</si>
  <si>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</si>
  <si>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</si>
  <si>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</si>
  <si>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</si>
  <si>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</si>
  <si>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</si>
  <si>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</si>
  <si>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</si>
  <si>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</si>
  <si>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</si>
  <si>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</si>
  <si>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</si>
  <si>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</si>
  <si>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</si>
  <si>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</si>
  <si>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</si>
  <si>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</si>
  <si>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</si>
  <si>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</si>
  <si>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</si>
  <si>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</si>
  <si>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</si>
  <si>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</si>
  <si>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</si>
  <si>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</si>
  <si>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</si>
  <si>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</si>
  <si>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</si>
  <si>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</si>
  <si>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</si>
  <si>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</si>
  <si>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</si>
  <si>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</si>
  <si>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</si>
  <si>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</si>
  <si>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</si>
  <si>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</si>
  <si>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</si>
  <si>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</si>
  <si>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</si>
  <si>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</si>
  <si>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</si>
  <si>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</si>
  <si>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</si>
  <si>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</si>
  <si>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</si>
  <si>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</si>
  <si>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</si>
  <si>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</si>
  <si>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</si>
  <si>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</si>
  <si>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</si>
  <si>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</si>
  <si>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</si>
  <si>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</si>
  <si>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</si>
  <si>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</si>
  <si>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</si>
  <si>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</si>
  <si>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</si>
  <si>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</si>
  <si>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</si>
  <si>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</si>
  <si>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</si>
  <si>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</si>
  <si>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</si>
  <si>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</si>
  <si>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</si>
  <si>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</si>
  <si>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</si>
  <si>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</si>
  <si>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</si>
  <si>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</si>
  <si>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</si>
  <si>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</si>
  <si>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</si>
  <si>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</si>
  <si>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</si>
  <si>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</si>
  <si>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</si>
  <si>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</si>
  <si>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</si>
  <si>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</si>
  <si>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</si>
  <si>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</si>
  <si>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</si>
  <si>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</si>
  <si>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</si>
  <si>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</si>
  <si>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</si>
  <si>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</si>
  <si>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</si>
  <si>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</si>
  <si>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</si>
  <si>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</si>
  <si>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</si>
  <si>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</si>
  <si>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</si>
  <si>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</si>
  <si>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</si>
  <si>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</si>
  <si>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</si>
  <si>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</si>
  <si>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</si>
  <si>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</si>
  <si>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</si>
  <si>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</si>
  <si>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</si>
  <si>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</si>
  <si>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</si>
  <si>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</si>
  <si>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</si>
  <si>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</si>
  <si>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</si>
  <si>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</si>
  <si>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</si>
  <si>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</si>
  <si>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</si>
  <si>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</si>
  <si>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</si>
  <si>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</si>
  <si>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</si>
  <si>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</si>
  <si>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</si>
  <si>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</si>
  <si>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</si>
  <si>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</si>
  <si>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</si>
  <si>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</si>
  <si>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</si>
  <si>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</si>
  <si>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</si>
  <si>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</si>
  <si>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</si>
  <si>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</si>
  <si>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</si>
  <si>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</si>
  <si>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</si>
  <si>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</si>
  <si>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</si>
  <si>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</si>
  <si>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</si>
  <si>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</si>
  <si>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</si>
  <si>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</si>
  <si>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</si>
  <si>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</si>
  <si>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</si>
  <si>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</si>
  <si>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</si>
  <si>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</si>
  <si>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</si>
  <si>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</si>
  <si>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</si>
  <si>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</si>
  <si>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</si>
  <si>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</si>
  <si>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</si>
  <si>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</si>
  <si>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</si>
  <si>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</si>
  <si>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</si>
  <si>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</si>
  <si>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</si>
  <si>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</si>
  <si>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</si>
  <si>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</si>
  <si>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</si>
  <si>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</si>
  <si>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</si>
  <si>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</si>
  <si>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</si>
  <si>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</si>
  <si>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</si>
  <si>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</si>
  <si>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</si>
  <si>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</si>
  <si>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</si>
  <si>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</si>
  <si>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</si>
  <si>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</si>
  <si>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</si>
  <si>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</si>
  <si>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</si>
  <si>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</si>
  <si>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</si>
  <si>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</si>
  <si>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</si>
  <si>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</si>
  <si>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</si>
  <si>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</si>
  <si>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</si>
  <si>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</si>
  <si>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</si>
  <si>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</si>
  <si>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</si>
  <si>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</si>
  <si>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</si>
  <si>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</si>
  <si>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</si>
  <si>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</si>
  <si>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</si>
  <si>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</si>
  <si>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</si>
  <si>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</si>
  <si>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</si>
  <si>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</si>
  <si>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</si>
  <si>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</si>
  <si>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</si>
  <si>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</si>
  <si>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</si>
  <si>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</si>
  <si>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</si>
  <si>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</si>
  <si>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</si>
  <si>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</si>
  <si>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</si>
  <si>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</si>
  <si>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</si>
  <si>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</si>
  <si>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</si>
  <si>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</si>
  <si>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</si>
  <si>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</si>
  <si>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</si>
  <si>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</si>
  <si>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</si>
  <si>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</si>
  <si>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</si>
  <si>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</si>
  <si>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</si>
  <si>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</si>
  <si>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</si>
  <si>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</si>
  <si>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</si>
  <si>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</si>
  <si>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</si>
  <si>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</si>
  <si>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</si>
  <si>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</si>
  <si>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</si>
  <si>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</si>
  <si>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</si>
  <si>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</si>
  <si>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</si>
  <si>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</si>
  <si>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</si>
  <si>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</si>
  <si>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</si>
  <si>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</si>
  <si>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</si>
  <si>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</si>
  <si>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</si>
  <si>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</si>
  <si>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</si>
  <si>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</si>
  <si>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</si>
  <si>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</si>
  <si>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</si>
  <si>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</si>
  <si>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</si>
  <si>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</si>
  <si>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</si>
  <si>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</si>
  <si>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</si>
  <si>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</si>
  <si>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</si>
  <si>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</si>
  <si>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</si>
  <si>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</si>
  <si>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</si>
  <si>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</si>
  <si>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</si>
  <si>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</si>
  <si>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</si>
  <si>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</si>
  <si>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</si>
  <si>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</si>
  <si>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</si>
  <si>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</si>
  <si>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</si>
  <si>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</si>
  <si>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</si>
  <si>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</si>
  <si>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</si>
  <si>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</si>
  <si>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</si>
  <si>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</si>
  <si>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</si>
  <si>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</si>
  <si>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</si>
  <si>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</si>
  <si>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</si>
  <si>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</si>
  <si>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</si>
  <si>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</si>
  <si>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</si>
  <si>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</si>
  <si>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</si>
  <si>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</si>
  <si>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</si>
  <si>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</si>
  <si>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</si>
  <si>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</si>
  <si>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</si>
  <si>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</si>
  <si>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</si>
  <si>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</si>
  <si>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</si>
  <si>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</si>
  <si>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</si>
  <si>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</si>
  <si>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</si>
  <si>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</si>
  <si>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</si>
  <si>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</si>
  <si>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</si>
  <si>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</si>
  <si>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</si>
  <si>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</si>
  <si>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</si>
  <si>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</si>
  <si>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</si>
  <si>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</si>
  <si>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</si>
  <si>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</si>
  <si>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</si>
  <si>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</si>
  <si>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</si>
  <si>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</si>
  <si>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</si>
  <si>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</si>
  <si>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</si>
  <si>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</si>
  <si>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</si>
  <si>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</si>
  <si>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</si>
  <si>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</si>
  <si>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</si>
  <si>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</si>
  <si>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</si>
  <si>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</si>
  <si>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</si>
  <si>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</si>
  <si>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</si>
  <si>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</si>
  <si>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</si>
  <si>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</si>
  <si>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</si>
  <si>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</si>
  <si>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</si>
  <si>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</si>
  <si>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</si>
  <si>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</si>
  <si>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</si>
  <si>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</si>
  <si>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</si>
  <si>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</si>
  <si>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</si>
  <si>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</si>
  <si>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</si>
  <si>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</si>
  <si>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</si>
  <si>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</si>
  <si>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</si>
  <si>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</si>
  <si>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</si>
  <si>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</si>
  <si>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</si>
  <si>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</si>
  <si>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</si>
  <si>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</si>
  <si>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</si>
  <si>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</si>
  <si>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</si>
  <si>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</si>
  <si>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</si>
  <si>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</si>
  <si>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</si>
  <si>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</si>
  <si>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</si>
  <si>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</si>
  <si>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</si>
  <si>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</si>
  <si>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</si>
  <si>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</si>
  <si>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</si>
  <si>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</si>
  <si>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</si>
  <si>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</si>
  <si>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</si>
  <si>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</si>
  <si>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</si>
  <si>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</si>
  <si>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</si>
  <si>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</si>
  <si>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</si>
  <si>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</si>
  <si>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</si>
  <si>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</si>
  <si>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</si>
  <si>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</si>
  <si>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</si>
  <si>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</si>
  <si>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</si>
  <si>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</si>
  <si>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</si>
  <si>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</si>
  <si>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</si>
  <si>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</si>
  <si>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</si>
  <si>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</si>
  <si>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</si>
  <si>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</si>
  <si>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</si>
  <si>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</si>
  <si>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</si>
  <si>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</si>
  <si>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</si>
  <si>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</si>
  <si>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</si>
  <si>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</si>
  <si>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</si>
  <si>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</si>
  <si>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</si>
  <si>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</si>
  <si>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</si>
  <si>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</si>
  <si>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</si>
  <si>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</si>
  <si>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</si>
  <si>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</si>
  <si>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</si>
  <si>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</si>
  <si>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</si>
  <si>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</si>
  <si>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</si>
  <si>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</si>
  <si>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</si>
  <si>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</si>
  <si>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</si>
  <si>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</si>
  <si>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</si>
  <si>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</si>
  <si>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</si>
  <si>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</si>
  <si>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</si>
  <si>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</si>
  <si>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</si>
  <si>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</si>
  <si>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</si>
  <si>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</si>
  <si>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</si>
  <si>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</si>
  <si>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</si>
  <si>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</si>
  <si>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</si>
  <si>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</si>
  <si>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</si>
  <si>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</si>
  <si>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</si>
  <si>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</si>
  <si>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</si>
  <si>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</si>
  <si>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</si>
  <si>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</si>
  <si>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</si>
  <si>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</si>
  <si>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</si>
  <si>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</si>
  <si>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</si>
  <si>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</si>
  <si>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</si>
  <si>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</si>
  <si>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</si>
  <si>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</si>
  <si>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</si>
  <si>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</si>
  <si>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</si>
  <si>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</si>
  <si>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</si>
  <si>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</si>
  <si>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</si>
  <si>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</si>
  <si>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</si>
  <si>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</si>
  <si>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</si>
  <si>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</si>
  <si>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</si>
  <si>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</si>
  <si>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</si>
  <si>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</si>
  <si>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</si>
  <si>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</si>
  <si>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</si>
  <si>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</si>
  <si>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</si>
  <si>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</si>
  <si>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</si>
  <si>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</si>
  <si>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</si>
  <si>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</si>
  <si>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</si>
  <si>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</si>
  <si>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</si>
  <si>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</si>
  <si>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</si>
  <si>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</si>
  <si>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</si>
  <si>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</si>
  <si>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</si>
  <si>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</si>
  <si>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</si>
  <si>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</si>
  <si>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</si>
  <si>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</si>
  <si>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</si>
  <si>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</si>
  <si>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</si>
  <si>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</si>
  <si>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</si>
  <si>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</si>
  <si>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</si>
  <si>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</si>
  <si>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</si>
  <si>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</si>
  <si>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</si>
  <si>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</si>
  <si>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</si>
  <si>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</si>
  <si>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</si>
  <si>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</si>
  <si>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</si>
  <si>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</si>
  <si>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</si>
  <si>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</si>
  <si>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</si>
  <si>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</si>
  <si>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</si>
  <si>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</si>
  <si>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</si>
  <si>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</si>
  <si>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</si>
  <si>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</si>
  <si>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</si>
  <si>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</si>
  <si>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</si>
  <si>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</si>
  <si>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</si>
  <si>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</si>
  <si>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</si>
  <si>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</si>
  <si>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</si>
  <si>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</si>
  <si>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</si>
  <si>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</si>
  <si>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</si>
  <si>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</si>
  <si>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</si>
  <si>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</si>
  <si>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</si>
  <si>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</si>
  <si>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</si>
  <si>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</si>
  <si>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</si>
  <si>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</si>
  <si>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</si>
  <si>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</si>
  <si>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</si>
  <si>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</si>
  <si>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</si>
  <si>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</si>
  <si>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</si>
  <si>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</si>
  <si>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</si>
  <si>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</si>
  <si>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</si>
  <si>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</si>
  <si>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</si>
  <si>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</si>
  <si>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</si>
  <si>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</si>
  <si>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</si>
  <si>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</si>
  <si>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</si>
  <si>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</si>
  <si>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</si>
  <si>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</si>
  <si>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</si>
  <si>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</si>
  <si>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</si>
  <si>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</si>
  <si>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</si>
  <si>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</si>
  <si>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</si>
  <si>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</si>
  <si>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</si>
  <si>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</si>
  <si>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</si>
  <si>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</si>
  <si>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</si>
  <si>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</si>
  <si>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</si>
  <si>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</si>
  <si>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</si>
  <si>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</si>
  <si>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</si>
  <si>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</si>
  <si>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</si>
  <si>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</si>
  <si>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</si>
  <si>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</si>
  <si>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</si>
  <si>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</si>
  <si>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</si>
  <si>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</si>
  <si>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</si>
  <si>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</si>
  <si>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</si>
  <si>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</si>
  <si>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</si>
  <si>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</si>
  <si>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</si>
  <si>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</si>
  <si>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</si>
  <si>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</si>
  <si>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</si>
  <si>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</si>
  <si>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</si>
  <si>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</si>
  <si>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</si>
  <si>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</si>
  <si>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</si>
  <si>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</si>
  <si>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</si>
  <si>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</si>
  <si>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</si>
  <si>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</si>
  <si>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</si>
  <si>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</si>
  <si>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</si>
  <si>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</si>
  <si>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</si>
  <si>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</si>
  <si>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</si>
  <si>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</si>
  <si>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</si>
  <si>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</si>
  <si>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</si>
  <si>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</si>
  <si>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</si>
  <si>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</si>
  <si>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</si>
  <si>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</si>
  <si>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</si>
  <si>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</si>
  <si>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</si>
  <si>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</si>
  <si>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</si>
  <si>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</si>
  <si>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</si>
  <si>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</si>
  <si>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</si>
  <si>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</si>
  <si>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</si>
  <si>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</si>
  <si>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</si>
  <si>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</si>
  <si>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</si>
  <si>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</si>
  <si>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</si>
  <si>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</si>
  <si>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</si>
  <si>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</si>
  <si>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</si>
  <si>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</si>
  <si>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</si>
  <si>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</si>
  <si>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</si>
  <si>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</si>
  <si>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</si>
  <si>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</si>
  <si>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</si>
  <si>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</si>
  <si>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</si>
  <si>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</si>
  <si>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</si>
  <si>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</si>
  <si>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</si>
  <si>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</si>
  <si>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</si>
  <si>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</si>
  <si>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</si>
  <si>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</si>
  <si>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</si>
  <si>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</si>
  <si>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</si>
  <si>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</si>
  <si>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</si>
  <si>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</si>
  <si>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</si>
  <si>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</si>
  <si>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</si>
  <si>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</si>
  <si>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</si>
  <si>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</si>
  <si>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</si>
  <si>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</si>
  <si>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</si>
  <si>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</si>
  <si>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</si>
  <si>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</si>
  <si>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</si>
  <si>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</si>
  <si>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</si>
  <si>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</si>
  <si>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</si>
  <si>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</si>
  <si>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</si>
  <si>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</si>
  <si>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</si>
  <si>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</si>
  <si>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</si>
  <si>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</si>
  <si>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</si>
  <si>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</si>
  <si>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</si>
  <si>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</si>
  <si>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</si>
  <si>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</si>
  <si>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</si>
  <si>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</si>
  <si>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</si>
  <si>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</si>
  <si>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</si>
  <si>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</si>
  <si>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</si>
  <si>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</si>
  <si>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</si>
  <si>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</si>
  <si>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</si>
  <si>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</si>
  <si>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</si>
  <si>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</si>
  <si>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</si>
  <si>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</si>
  <si>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</si>
  <si>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</si>
  <si>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</si>
  <si>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</si>
  <si>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</si>
  <si>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</si>
  <si>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</si>
  <si>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</si>
  <si>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</si>
  <si>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</si>
  <si>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</si>
  <si>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</si>
  <si>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</si>
  <si>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</si>
  <si>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</si>
  <si>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</si>
  <si>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</si>
  <si>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</si>
  <si>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</si>
  <si>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</si>
  <si>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</si>
  <si>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</si>
  <si>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</si>
  <si>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</si>
  <si>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</si>
  <si>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</si>
  <si>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</si>
  <si>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</si>
  <si>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</si>
  <si>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</si>
  <si>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</si>
  <si>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</si>
  <si>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</si>
  <si>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</si>
  <si>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</si>
  <si>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</si>
  <si>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</si>
  <si>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</si>
  <si>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</si>
  <si>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</si>
  <si>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</si>
  <si>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</si>
  <si>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</si>
  <si>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</si>
  <si>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</si>
  <si>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</si>
  <si>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</si>
  <si>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</si>
  <si>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</si>
  <si>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</si>
  <si>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</si>
  <si>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</si>
  <si>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</si>
  <si>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</si>
  <si>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</si>
  <si>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</si>
  <si>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</si>
  <si>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</si>
  <si>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</si>
  <si>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</si>
  <si>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</si>
  <si>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</si>
  <si>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</si>
  <si>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</si>
  <si>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</si>
  <si>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</si>
  <si>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</si>
  <si>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</si>
  <si>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</si>
  <si>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</si>
  <si>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</si>
  <si>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</si>
  <si>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</si>
  <si>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</si>
  <si>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</si>
  <si>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</si>
  <si>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</si>
  <si>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</si>
  <si>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</si>
  <si>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</si>
  <si>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</si>
  <si>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</si>
  <si>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</si>
  <si>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</si>
  <si>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</si>
  <si>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</si>
  <si>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</si>
  <si>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</si>
  <si>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</si>
  <si>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</si>
  <si>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</si>
  <si>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</si>
  <si>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</si>
  <si>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</si>
  <si>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</si>
  <si>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</si>
  <si>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</si>
  <si>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</si>
  <si>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</si>
  <si>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</si>
  <si>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</si>
  <si>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</si>
  <si>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</si>
  <si>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</si>
  <si>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</si>
  <si>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</si>
  <si>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</si>
  <si>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</si>
  <si>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</si>
  <si>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</si>
  <si>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</si>
  <si>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</si>
  <si>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</si>
  <si>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</si>
  <si>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</si>
  <si>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</si>
  <si>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</si>
  <si>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</si>
  <si>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</si>
  <si>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</si>
  <si>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</si>
  <si>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</si>
  <si>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</si>
  <si>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</si>
  <si>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</si>
  <si>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</si>
  <si>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</si>
  <si>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</si>
  <si>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</si>
  <si>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</si>
  <si>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</si>
  <si>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</si>
  <si>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</si>
  <si>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</si>
  <si>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</si>
  <si>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</si>
  <si>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</si>
  <si>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</si>
  <si>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</si>
  <si>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</si>
  <si>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</si>
  <si>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</si>
  <si>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</si>
  <si>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</si>
  <si>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</si>
  <si>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</si>
  <si>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</si>
  <si>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</si>
  <si>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</si>
  <si>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</si>
  <si>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</si>
  <si>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</si>
  <si>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</si>
  <si>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</si>
  <si>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</si>
  <si>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</si>
  <si>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</si>
  <si>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</si>
  <si>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</si>
  <si>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</si>
  <si>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</si>
  <si>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</si>
  <si>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</si>
  <si>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</si>
  <si>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</si>
  <si>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</si>
  <si>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</si>
  <si>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</si>
  <si>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</si>
  <si>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</si>
  <si>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</si>
  <si>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</si>
  <si>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</si>
  <si>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</si>
  <si>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</si>
  <si>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</si>
  <si>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</si>
  <si>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</si>
  <si>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</si>
  <si>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</si>
  <si>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</si>
  <si>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</si>
  <si>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</si>
  <si>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</si>
  <si>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</si>
  <si>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</si>
  <si>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</si>
  <si>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</si>
  <si>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</si>
  <si>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</si>
  <si>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</si>
  <si>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</si>
  <si>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</si>
  <si>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</si>
  <si>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</si>
  <si>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</si>
  <si>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</si>
  <si>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</si>
  <si>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</si>
  <si>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</si>
  <si>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</si>
  <si>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</si>
  <si>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</si>
  <si>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</si>
  <si>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</si>
  <si>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</si>
  <si>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</si>
  <si>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</si>
  <si>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</si>
  <si>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</si>
  <si>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</si>
  <si>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</si>
  <si>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</si>
  <si>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</si>
  <si>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</si>
  <si>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</si>
  <si>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</si>
  <si>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</si>
  <si>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</si>
  <si>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</si>
  <si>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</si>
  <si>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</si>
  <si>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</si>
  <si>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</si>
  <si>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</si>
  <si>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</si>
  <si>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</si>
  <si>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</si>
  <si>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</si>
  <si>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</si>
  <si>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</si>
  <si>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</si>
  <si>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</si>
  <si>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</si>
  <si>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</si>
  <si>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</si>
  <si>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</si>
  <si>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</si>
  <si>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</si>
  <si>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</si>
  <si>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</si>
  <si>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</si>
  <si>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</si>
  <si>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</si>
  <si>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</si>
  <si>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</si>
  <si>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</si>
  <si>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</si>
  <si>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</si>
  <si>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</si>
  <si>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</si>
  <si>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</si>
  <si>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</si>
  <si>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</si>
  <si>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</si>
  <si>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</si>
  <si>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</si>
  <si>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</si>
  <si>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</si>
  <si>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</si>
  <si>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</si>
  <si>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</si>
  <si>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</si>
  <si>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</si>
  <si>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</si>
  <si>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</si>
  <si>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</si>
  <si>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</si>
  <si>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</si>
  <si>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</si>
  <si>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</si>
  <si>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</si>
  <si>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</si>
  <si>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</si>
  <si>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</si>
  <si>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</si>
  <si>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</si>
  <si>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</si>
  <si>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</si>
  <si>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</si>
  <si>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</si>
  <si>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</si>
  <si>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</si>
  <si>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</si>
  <si>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</si>
  <si>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</si>
  <si>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</si>
  <si>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</si>
  <si>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</si>
  <si>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</si>
  <si>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</si>
  <si>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</si>
  <si>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</si>
  <si>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</si>
  <si>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</si>
  <si>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</si>
  <si>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</si>
  <si>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</si>
  <si>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</si>
  <si>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</si>
  <si>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</si>
  <si>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</si>
  <si>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</si>
  <si>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</si>
  <si>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</si>
  <si>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</si>
  <si>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</si>
  <si>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</si>
  <si>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</si>
  <si>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</si>
  <si>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</si>
  <si>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</si>
  <si>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</si>
  <si>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</si>
  <si>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</si>
  <si>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</si>
  <si>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</si>
  <si>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</si>
  <si>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</si>
  <si>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</si>
  <si>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</si>
  <si>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</si>
  <si>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</si>
  <si>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</si>
  <si>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</si>
  <si>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</si>
  <si>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</si>
  <si>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</si>
  <si>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</si>
  <si>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</si>
  <si>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</si>
  <si>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</si>
  <si>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</si>
  <si>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</si>
  <si>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</si>
  <si>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</si>
  <si>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</si>
  <si>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</si>
  <si>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</si>
  <si>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</si>
  <si>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</si>
  <si>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</si>
  <si>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</si>
  <si>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</si>
  <si>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</si>
  <si>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</si>
  <si>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</si>
  <si>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</si>
  <si>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</si>
  <si>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</si>
  <si>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</si>
  <si>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</si>
  <si>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</si>
  <si>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</si>
  <si>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</si>
  <si>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</si>
  <si>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</si>
  <si>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</si>
  <si>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</si>
  <si>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</si>
  <si>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</si>
  <si>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</si>
  <si>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</si>
  <si>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</si>
  <si>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</si>
  <si>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</si>
  <si>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</si>
  <si>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</si>
  <si>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</si>
  <si>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</si>
  <si>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</si>
  <si>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</si>
  <si>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</si>
  <si>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</si>
  <si>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</si>
  <si>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</si>
  <si>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</si>
  <si>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</si>
  <si>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</si>
  <si>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</si>
  <si>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</si>
  <si>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</si>
  <si>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</si>
  <si>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</si>
  <si>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</si>
  <si>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</si>
  <si>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</si>
  <si>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</si>
  <si>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</si>
  <si>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</si>
  <si>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</si>
  <si>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</si>
  <si>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</si>
  <si>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</si>
  <si>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</si>
  <si>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</si>
  <si>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</si>
  <si>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</si>
  <si>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</si>
  <si>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</si>
  <si>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</si>
  <si>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</si>
  <si>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</si>
  <si>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</si>
  <si>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</si>
  <si>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</si>
  <si>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</si>
  <si>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</si>
  <si>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</si>
  <si>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</si>
  <si>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</si>
  <si>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</si>
  <si>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</si>
  <si>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</si>
  <si>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</si>
  <si>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</si>
  <si>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</si>
  <si>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</si>
  <si>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</si>
  <si>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</si>
  <si>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</si>
  <si>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</si>
  <si>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</si>
  <si>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</si>
  <si>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</si>
  <si>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</si>
  <si>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</si>
  <si>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</si>
  <si>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</si>
  <si>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</si>
  <si>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</si>
  <si>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</si>
  <si>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</si>
  <si>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</si>
  <si>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</si>
  <si>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</si>
  <si>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</si>
  <si>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</si>
  <si>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</si>
  <si>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</si>
  <si>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</si>
  <si>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</si>
  <si>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</si>
  <si>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</si>
  <si>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</si>
  <si>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</si>
  <si>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</si>
  <si>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</si>
  <si>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</si>
  <si>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</si>
  <si>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</si>
  <si>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</si>
  <si>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</si>
  <si>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</si>
  <si>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</si>
  <si>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</si>
  <si>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</si>
  <si>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</si>
  <si>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</si>
  <si>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</si>
  <si>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</si>
  <si>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</si>
  <si>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</si>
  <si>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</si>
  <si>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</si>
  <si>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</si>
  <si>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</si>
  <si>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</si>
  <si>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</si>
  <si>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</si>
  <si>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</si>
  <si>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</si>
  <si>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</si>
  <si>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</si>
  <si>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</si>
  <si>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</si>
  <si>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</si>
  <si>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</si>
  <si>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</si>
  <si>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</si>
  <si>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</si>
  <si>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</si>
  <si>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</si>
  <si>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</si>
  <si>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</si>
  <si>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</si>
  <si>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</si>
  <si>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</si>
  <si>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</si>
  <si>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</si>
  <si>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</si>
  <si>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</si>
  <si>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</si>
  <si>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</si>
  <si>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</si>
  <si>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</si>
  <si>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</si>
  <si>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</si>
  <si>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</si>
  <si>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</si>
  <si>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</si>
  <si>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</si>
  <si>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</si>
  <si>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</si>
  <si>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</si>
  <si>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</si>
  <si>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</si>
  <si>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</si>
  <si>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</si>
  <si>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</si>
  <si>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</si>
  <si>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</si>
  <si>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</si>
  <si>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</si>
  <si>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</si>
  <si>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</si>
  <si>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</si>
  <si>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</si>
  <si>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</si>
  <si>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</si>
  <si>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</si>
  <si>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</si>
  <si>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</si>
  <si>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</si>
  <si>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</si>
  <si>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</si>
  <si>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</si>
  <si>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</si>
  <si>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</si>
  <si>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</si>
  <si>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</si>
  <si>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</si>
  <si>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</si>
  <si>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</si>
  <si>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</si>
  <si>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</si>
  <si>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</si>
  <si>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</si>
  <si>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</si>
  <si>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</si>
  <si>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</si>
  <si>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</si>
  <si>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</si>
  <si>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</si>
  <si>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</si>
  <si>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</si>
  <si>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</si>
  <si>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</si>
  <si>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</si>
  <si>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</si>
  <si>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</si>
  <si>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</si>
  <si>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</si>
  <si>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</si>
  <si>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</si>
  <si>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</si>
  <si>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</si>
  <si>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</si>
  <si>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</si>
  <si>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</si>
  <si>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</si>
  <si>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</si>
  <si>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</si>
  <si>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</si>
  <si>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</si>
  <si>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</si>
  <si>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</si>
  <si>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</si>
  <si>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</si>
  <si>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</si>
  <si>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</si>
  <si>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</si>
  <si>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</si>
  <si>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</si>
  <si>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</si>
  <si>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</si>
  <si>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</si>
  <si>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</si>
  <si>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</si>
  <si>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</si>
  <si>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</si>
  <si>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</si>
  <si>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</si>
  <si>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</si>
  <si>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</si>
  <si>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</si>
  <si>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</si>
  <si>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</si>
  <si>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</si>
  <si>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</si>
  <si>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</si>
  <si>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</si>
  <si>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</si>
  <si>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</si>
  <si>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</si>
  <si>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</si>
  <si>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</si>
  <si>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</si>
  <si>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</si>
  <si>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</si>
  <si>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</si>
  <si>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</si>
  <si>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</si>
  <si>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</si>
  <si>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</si>
  <si>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</si>
  <si>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</si>
  <si>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</si>
  <si>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</si>
  <si>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</si>
  <si>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</si>
  <si>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</si>
  <si>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</si>
  <si>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</si>
  <si>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</si>
  <si>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</si>
  <si>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</si>
  <si>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</si>
  <si>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</si>
  <si>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</si>
  <si>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</si>
  <si>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</si>
  <si>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</si>
  <si>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</si>
  <si>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</si>
  <si>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</si>
  <si>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</si>
  <si>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</si>
  <si>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</si>
  <si>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</si>
  <si>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</si>
  <si>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</si>
  <si>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</si>
  <si>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</si>
  <si>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</si>
  <si>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</si>
  <si>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</si>
  <si>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</si>
  <si>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</si>
  <si>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</si>
  <si>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</si>
  <si>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</si>
  <si>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</si>
  <si>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</si>
  <si>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</si>
  <si>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</si>
  <si>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</si>
  <si>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</si>
  <si>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</si>
  <si>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</si>
  <si>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</si>
  <si>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</si>
  <si>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</si>
  <si>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</si>
  <si>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</si>
  <si>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</si>
  <si>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</si>
  <si>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</si>
  <si>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</si>
  <si>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</si>
  <si>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</si>
  <si>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</si>
  <si>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</si>
  <si>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</si>
  <si>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</si>
  <si>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</si>
  <si>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</si>
  <si>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</si>
  <si>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</si>
  <si>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</si>
  <si>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</si>
  <si>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</si>
  <si>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</si>
  <si>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</si>
  <si>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</si>
  <si>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</si>
  <si>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</si>
  <si>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</si>
  <si>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</si>
  <si>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</si>
  <si>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</si>
  <si>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</si>
  <si>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</si>
  <si>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</si>
  <si>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</si>
  <si>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</si>
  <si>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</si>
  <si>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</si>
  <si>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</si>
  <si>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</si>
  <si>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</si>
  <si>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</si>
  <si>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</si>
  <si>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</si>
  <si>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</si>
  <si>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</si>
  <si>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</si>
  <si>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</si>
  <si>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</si>
  <si>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</si>
  <si>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</si>
  <si>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</si>
  <si>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</si>
  <si>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</si>
  <si>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</si>
  <si>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</si>
  <si>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</si>
  <si>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</si>
  <si>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</si>
  <si>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</si>
  <si>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</si>
  <si>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</si>
  <si>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</si>
  <si>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</si>
  <si>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</si>
  <si>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</si>
  <si>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</si>
  <si>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</si>
  <si>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</si>
  <si>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</si>
  <si>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</si>
  <si>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</si>
  <si>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</si>
  <si>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</si>
  <si>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</si>
  <si>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</si>
  <si>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</si>
  <si>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</si>
  <si>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</si>
  <si>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</si>
  <si>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</si>
  <si>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</si>
  <si>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</si>
  <si>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</si>
  <si>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</si>
  <si>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</si>
  <si>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</si>
  <si>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</si>
  <si>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</si>
  <si>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</si>
  <si>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</si>
  <si>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</si>
  <si>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</si>
  <si>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</si>
  <si>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</si>
  <si>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</si>
  <si>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</si>
  <si>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</si>
  <si>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</si>
  <si>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</si>
  <si>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</si>
  <si>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</si>
  <si>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</si>
  <si>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</si>
  <si>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</si>
  <si>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</si>
  <si>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</si>
  <si>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</si>
  <si>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</si>
  <si>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</si>
  <si>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</si>
  <si>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</si>
  <si>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</si>
  <si>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</si>
  <si>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</si>
  <si>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</si>
  <si>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</si>
  <si>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</si>
  <si>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</si>
  <si>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</si>
  <si>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</si>
  <si>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</si>
  <si>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</si>
  <si>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</si>
  <si>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</si>
  <si>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</si>
  <si>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</si>
  <si>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</si>
  <si>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</si>
  <si>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</si>
  <si>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</si>
  <si>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</si>
  <si>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</si>
  <si>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</si>
  <si>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</si>
  <si>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</si>
  <si>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</si>
  <si>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</si>
  <si>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</si>
  <si>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</si>
  <si>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</si>
  <si>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</si>
  <si>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</si>
  <si>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</si>
  <si>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</si>
  <si>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</si>
  <si>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</si>
  <si>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</si>
  <si>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</si>
  <si>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</si>
  <si>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</si>
  <si>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</si>
  <si>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</si>
  <si>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</si>
  <si>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</si>
  <si>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</si>
  <si>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</si>
  <si>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</si>
  <si>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</si>
  <si>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</si>
  <si>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</si>
  <si>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</si>
  <si>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</si>
  <si>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</si>
  <si>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</si>
  <si>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</si>
  <si>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</si>
  <si>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</si>
  <si>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</si>
  <si>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</si>
  <si>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</si>
  <si>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</si>
  <si>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</si>
  <si>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</si>
  <si>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</si>
  <si>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</si>
  <si>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</si>
  <si>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</si>
  <si>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</si>
  <si>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</si>
  <si>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</si>
  <si>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</si>
  <si>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</si>
  <si>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</si>
  <si>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</si>
  <si>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</si>
  <si>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</si>
  <si>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</si>
  <si>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</si>
  <si>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</si>
  <si>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</si>
  <si>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</si>
  <si>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</si>
  <si>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</si>
  <si>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</si>
  <si>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</si>
  <si>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</si>
  <si>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</si>
  <si>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</si>
  <si>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</si>
  <si>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</si>
  <si>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</si>
  <si>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</si>
  <si>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</si>
  <si>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</si>
  <si>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</si>
  <si>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</si>
  <si>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</si>
  <si>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</si>
  <si>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</si>
  <si>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</si>
  <si>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</si>
  <si>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</si>
  <si>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</si>
  <si>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</si>
  <si>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</si>
  <si>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</si>
  <si>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</si>
  <si>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</si>
  <si>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</si>
  <si>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</si>
  <si>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</si>
  <si>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</si>
  <si>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</si>
  <si>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</si>
  <si>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</si>
  <si>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</si>
  <si>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</si>
  <si>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</si>
  <si>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</si>
  <si>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</si>
  <si>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</si>
  <si>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</si>
  <si>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</si>
  <si>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</si>
  <si>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</si>
  <si>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</si>
  <si>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</si>
  <si>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</si>
  <si>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</si>
  <si>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</si>
  <si>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</si>
  <si>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</si>
  <si>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</si>
  <si>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</si>
  <si>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</si>
  <si>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</si>
  <si>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</si>
  <si>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</si>
  <si>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</si>
  <si>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</si>
  <si>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</si>
  <si>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</si>
  <si>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</si>
  <si>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</si>
  <si>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</si>
  <si>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</si>
  <si>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</si>
  <si>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</si>
  <si>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</si>
  <si>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</si>
  <si>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</si>
  <si>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</si>
  <si>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</si>
  <si>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</si>
  <si>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</si>
  <si>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</si>
  <si>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</si>
  <si>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</si>
  <si>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</si>
  <si>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</si>
  <si>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</si>
  <si>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</si>
  <si>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</si>
  <si>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</si>
  <si>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</si>
  <si>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</si>
  <si>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</si>
  <si>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</si>
  <si>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</si>
  <si>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</si>
  <si>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</si>
  <si>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</si>
  <si>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</si>
  <si>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</si>
  <si>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</si>
  <si>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</si>
  <si>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</si>
  <si>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</si>
  <si>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</si>
  <si>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</si>
  <si>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</si>
  <si>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</si>
  <si>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</si>
  <si>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</si>
  <si>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</si>
  <si>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</si>
  <si>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</si>
  <si>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</si>
  <si>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</si>
  <si>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</si>
  <si>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</si>
  <si>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</si>
  <si>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</si>
  <si>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</si>
  <si>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</si>
  <si>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</si>
  <si>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</si>
  <si>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</si>
  <si>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</si>
  <si>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</si>
  <si>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</si>
  <si>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</si>
  <si>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</si>
  <si>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</si>
  <si>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</si>
  <si>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</si>
  <si>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</si>
  <si>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</si>
  <si>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</si>
  <si>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</si>
  <si>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</si>
  <si>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</si>
  <si>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</si>
  <si>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</si>
  <si>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</si>
  <si>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</si>
  <si>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</si>
  <si>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</si>
  <si>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</si>
  <si>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</si>
  <si>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</si>
  <si>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</si>
  <si>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</si>
  <si>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</si>
  <si>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</si>
  <si>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</si>
  <si>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</si>
  <si>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</si>
  <si>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</si>
  <si>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</si>
  <si>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</si>
  <si>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</si>
  <si>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</si>
  <si>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</si>
  <si>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</si>
  <si>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</si>
  <si>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</si>
  <si>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</si>
  <si>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</si>
  <si>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</si>
  <si>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</si>
  <si>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</si>
  <si>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</si>
  <si>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</si>
  <si>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</si>
  <si>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</si>
  <si>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</si>
  <si>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</si>
  <si>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</si>
  <si>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</si>
  <si>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</si>
  <si>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</si>
  <si>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</si>
  <si>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</si>
  <si>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</si>
  <si>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</si>
  <si>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</si>
  <si>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</si>
  <si>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</si>
  <si>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</si>
  <si>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</si>
  <si>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</si>
  <si>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</si>
  <si>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</si>
  <si>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</si>
  <si>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</si>
  <si>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</si>
  <si>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</si>
  <si>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</si>
  <si>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</si>
  <si>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</si>
  <si>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</si>
  <si>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</si>
  <si>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</si>
  <si>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</si>
  <si>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</si>
  <si>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</si>
  <si>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</si>
  <si>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</si>
  <si>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</si>
  <si>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</si>
  <si>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</si>
  <si>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</si>
  <si>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</si>
  <si>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</si>
  <si>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</si>
  <si>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</si>
  <si>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</si>
  <si>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</si>
  <si>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</si>
  <si>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</si>
  <si>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</si>
  <si>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</si>
  <si>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</si>
  <si>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</si>
  <si>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</si>
  <si>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</si>
  <si>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</si>
  <si>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</si>
  <si>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</si>
  <si>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</si>
  <si>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</si>
  <si>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</si>
  <si>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</si>
  <si>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</si>
  <si>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</si>
  <si>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</si>
  <si>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</si>
  <si>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</si>
  <si>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</si>
  <si>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</si>
  <si>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</si>
  <si>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</si>
  <si>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</si>
  <si>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</si>
  <si>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</si>
  <si>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</si>
  <si>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</si>
  <si>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</si>
  <si>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</si>
  <si>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</si>
  <si>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</si>
  <si>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</si>
  <si>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</si>
  <si>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</si>
  <si>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</si>
  <si>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</si>
  <si>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</si>
  <si>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</si>
  <si>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</si>
  <si>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</si>
  <si>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</si>
  <si>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</si>
  <si>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</si>
  <si>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</si>
  <si>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</si>
  <si>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</si>
  <si>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</si>
  <si>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</si>
  <si>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</si>
  <si>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</si>
  <si>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</si>
  <si>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</si>
  <si>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</si>
  <si>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</si>
  <si>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</si>
  <si>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</si>
  <si>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</si>
  <si>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</si>
  <si>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</si>
  <si>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</si>
  <si>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</si>
  <si>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</si>
  <si>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</si>
  <si>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</si>
  <si>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</si>
  <si>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</si>
  <si>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</si>
  <si>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</si>
  <si>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</si>
  <si>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</si>
  <si>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</si>
  <si>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</si>
  <si>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</si>
  <si>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</si>
  <si>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</si>
  <si>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</si>
  <si>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</si>
  <si>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</si>
  <si>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</si>
  <si>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</si>
  <si>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</si>
  <si>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</si>
  <si>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</si>
  <si>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</si>
  <si>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</si>
  <si>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</si>
  <si>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</si>
  <si>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</si>
  <si>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</si>
  <si>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</si>
  <si>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</si>
  <si>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</si>
  <si>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</si>
  <si>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</si>
  <si>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</si>
  <si>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</si>
  <si>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</si>
  <si>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</si>
  <si>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</si>
  <si>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</si>
  <si>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</si>
  <si>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</si>
  <si>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</si>
  <si>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</si>
  <si>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</si>
  <si>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</si>
  <si>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</si>
  <si>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</si>
  <si>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</si>
  <si>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</si>
  <si>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</si>
  <si>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</si>
  <si>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</si>
  <si>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</si>
  <si>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</si>
  <si>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</si>
  <si>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</si>
  <si>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</si>
  <si>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</si>
  <si>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</si>
  <si>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</si>
  <si>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</si>
  <si>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</si>
  <si>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</si>
  <si>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</si>
  <si>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</si>
  <si>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</si>
  <si>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</si>
  <si>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</si>
  <si>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</si>
  <si>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</si>
  <si>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</si>
  <si>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</si>
  <si>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</si>
  <si>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</si>
  <si>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</si>
  <si>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</si>
  <si>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</si>
  <si>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</si>
  <si>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</si>
  <si>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</si>
  <si>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</si>
  <si>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</si>
  <si>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</si>
  <si>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</si>
  <si>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</si>
  <si>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</si>
  <si>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</si>
  <si>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</si>
  <si>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</si>
  <si>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</si>
  <si>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</si>
  <si>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</si>
  <si>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</si>
  <si>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</si>
  <si>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</si>
  <si>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</si>
  <si>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</si>
  <si>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</si>
  <si>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</si>
  <si>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</si>
  <si>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</si>
  <si>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</si>
  <si>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</si>
  <si>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</si>
  <si>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</si>
  <si>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</si>
  <si>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</si>
  <si>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</si>
  <si>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</si>
  <si>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</si>
  <si>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</si>
  <si>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</si>
  <si>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</si>
  <si>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</si>
  <si>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</si>
  <si>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</si>
  <si>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</si>
  <si>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</si>
  <si>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</si>
  <si>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</si>
  <si>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</si>
  <si>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</si>
  <si>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</si>
  <si>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</si>
  <si>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</si>
  <si>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</si>
  <si>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</si>
  <si>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</si>
  <si>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</si>
  <si>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</si>
  <si>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</si>
  <si>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</si>
  <si>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</si>
  <si>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</si>
  <si>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</si>
  <si>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</si>
  <si>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</si>
  <si>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</si>
  <si>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</si>
  <si>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</si>
  <si>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</si>
  <si>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</si>
  <si>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</si>
  <si>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</si>
  <si>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</si>
  <si>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</si>
  <si>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</si>
  <si>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</si>
  <si>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</si>
  <si>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</si>
  <si>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</si>
  <si>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</si>
  <si>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</si>
  <si>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</si>
  <si>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</si>
  <si>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</si>
  <si>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</si>
  <si>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</si>
  <si>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</si>
  <si>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</si>
  <si>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</si>
  <si>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</si>
  <si>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</si>
  <si>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</si>
  <si>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</si>
  <si>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</si>
  <si>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</si>
  <si>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</si>
  <si>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</si>
  <si>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</si>
  <si>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</si>
  <si>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</si>
  <si>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</si>
  <si>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</si>
  <si>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</si>
  <si>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</si>
  <si>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</si>
  <si>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</si>
  <si>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</si>
  <si>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</si>
  <si>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</si>
  <si>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</si>
  <si>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</si>
  <si>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</si>
  <si>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</si>
  <si>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</si>
  <si>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</si>
  <si>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</si>
  <si>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</si>
  <si>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</si>
  <si>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</si>
  <si>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</si>
  <si>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</si>
  <si>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</si>
  <si>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</si>
  <si>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</si>
  <si>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</si>
  <si>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</si>
  <si>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</si>
  <si>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</si>
  <si>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</si>
  <si>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</si>
  <si>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</si>
  <si>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</si>
  <si>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</si>
  <si>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</si>
  <si>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</si>
  <si>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</si>
  <si>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</si>
  <si>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</si>
  <si>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</si>
  <si>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</si>
  <si>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</si>
  <si>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</si>
  <si>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</si>
  <si>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</si>
  <si>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</si>
  <si>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</si>
  <si>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</si>
  <si>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</si>
  <si>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</si>
  <si>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</si>
  <si>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</si>
  <si>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</si>
  <si>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</si>
  <si>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</si>
  <si>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</si>
  <si>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</si>
  <si>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</si>
  <si>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</si>
  <si>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</si>
  <si>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</si>
  <si>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</si>
  <si>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</si>
  <si>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</si>
  <si>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</si>
  <si>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</si>
  <si>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</si>
  <si>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</si>
  <si>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</si>
  <si>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</si>
  <si>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</si>
  <si>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</si>
  <si>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</si>
  <si>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</si>
  <si>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</si>
  <si>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</si>
  <si>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</si>
  <si>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</si>
  <si>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</si>
  <si>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</si>
  <si>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</si>
  <si>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</si>
  <si>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</si>
  <si>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</si>
  <si>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</si>
  <si>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</si>
  <si>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</si>
  <si>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</si>
  <si>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</si>
  <si>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</si>
  <si>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</si>
  <si>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</si>
  <si>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</si>
  <si>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</si>
  <si>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</si>
  <si>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</si>
  <si>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</si>
  <si>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</si>
  <si>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</si>
  <si>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</si>
  <si>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</si>
  <si>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</si>
  <si>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</si>
  <si>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</si>
  <si>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</si>
  <si>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</si>
  <si>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</si>
  <si>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</si>
  <si>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</si>
  <si>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</si>
  <si>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</si>
  <si>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</si>
  <si>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</si>
  <si>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</si>
  <si>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</si>
  <si>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</si>
  <si>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</si>
  <si>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</si>
  <si>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</si>
  <si>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</si>
  <si>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</si>
  <si>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</si>
  <si>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</si>
  <si>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</si>
  <si>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</si>
  <si>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</si>
  <si>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</si>
  <si>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</si>
  <si>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</si>
  <si>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</si>
  <si>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</si>
  <si>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</si>
  <si>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</si>
  <si>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</si>
  <si>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</si>
  <si>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</si>
  <si>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</si>
  <si>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</si>
  <si>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</si>
  <si>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</si>
  <si>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</si>
  <si>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</si>
  <si>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</si>
  <si>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</si>
  <si>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</si>
  <si>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</si>
  <si>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</si>
  <si>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</si>
  <si>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</si>
  <si>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</si>
  <si>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</si>
  <si>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</si>
  <si>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</si>
  <si>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</si>
  <si>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</si>
  <si>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</si>
  <si>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</si>
  <si>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</si>
  <si>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</si>
  <si>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</si>
  <si>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</si>
  <si>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</si>
  <si>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</si>
  <si>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</si>
  <si>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</si>
  <si>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</si>
  <si>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</si>
  <si>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</si>
  <si>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</si>
  <si>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</si>
  <si>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</si>
  <si>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</si>
  <si>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</si>
  <si>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</si>
  <si>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</si>
  <si>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</si>
  <si>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</si>
  <si>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</si>
  <si>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</si>
  <si>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</si>
  <si>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</si>
  <si>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</si>
  <si>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</si>
  <si>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</si>
  <si>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</si>
  <si>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</si>
  <si>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</si>
  <si>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</si>
  <si>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</si>
  <si>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</si>
  <si>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</si>
  <si>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</si>
  <si>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</si>
  <si>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</si>
  <si>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</si>
  <si>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</si>
  <si>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</si>
  <si>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</si>
  <si>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</si>
  <si>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</si>
  <si>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</si>
  <si>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</si>
  <si>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</si>
  <si>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</si>
  <si>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</si>
  <si>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</si>
  <si>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</si>
  <si>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</si>
  <si>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</si>
  <si>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</si>
  <si>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</si>
  <si>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</si>
  <si>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</si>
  <si>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</si>
  <si>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</si>
  <si>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</si>
  <si>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</si>
  <si>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</si>
  <si>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</si>
  <si>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</si>
  <si>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</si>
  <si>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</si>
  <si>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</si>
  <si>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</si>
  <si>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</si>
  <si>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</si>
  <si>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</si>
  <si>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</si>
  <si>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</si>
  <si>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</si>
  <si>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</si>
  <si>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</si>
  <si>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</si>
  <si>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</si>
  <si>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</si>
  <si>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</si>
  <si>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</si>
  <si>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</si>
  <si>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</si>
  <si>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</si>
  <si>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</si>
  <si>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</si>
  <si>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</si>
  <si>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</si>
  <si>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</si>
  <si>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</si>
  <si>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</si>
  <si>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</si>
  <si>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</si>
  <si>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</si>
  <si>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</si>
  <si>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</si>
  <si>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</si>
  <si>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</si>
  <si>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</si>
  <si>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</si>
  <si>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</si>
  <si>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</si>
  <si>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</si>
  <si>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</si>
  <si>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</si>
  <si>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</si>
  <si>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</si>
  <si>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</si>
  <si>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</si>
  <si>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</si>
  <si>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</si>
  <si>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</si>
  <si>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</si>
  <si>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</si>
  <si>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</si>
  <si>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</si>
  <si>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</si>
  <si>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</si>
  <si>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</si>
  <si>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</si>
  <si>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</si>
  <si>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</si>
  <si>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</si>
  <si>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</si>
  <si>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</si>
  <si>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</si>
  <si>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</si>
  <si>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</si>
  <si>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</si>
  <si>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</si>
  <si>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</si>
  <si>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</si>
  <si>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</si>
  <si>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</si>
  <si>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</si>
  <si>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</si>
  <si>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</si>
  <si>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</si>
  <si>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</si>
  <si>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</si>
  <si>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</si>
  <si>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</si>
  <si>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</si>
  <si>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</si>
  <si>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</si>
  <si>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</si>
  <si>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</si>
  <si>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</si>
  <si>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</si>
  <si>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</si>
  <si>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</si>
  <si>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</si>
  <si>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</si>
  <si>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</si>
  <si>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</si>
  <si>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</si>
  <si>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</si>
  <si>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</si>
  <si>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</si>
  <si>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</si>
  <si>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</si>
  <si>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</si>
  <si>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</si>
  <si>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</si>
  <si>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</si>
  <si>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</si>
  <si>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</si>
  <si>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</si>
  <si>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</si>
  <si>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</si>
  <si>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</si>
  <si>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</si>
  <si>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</si>
  <si>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</si>
  <si>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</si>
  <si>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</si>
  <si>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</si>
  <si>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</si>
  <si>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</si>
  <si>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</si>
  <si>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</si>
  <si>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</si>
  <si>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</si>
  <si>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</si>
  <si>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</si>
  <si>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</si>
  <si>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</si>
  <si>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</si>
  <si>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</si>
  <si>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</si>
  <si>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</si>
  <si>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</si>
  <si>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</si>
  <si>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</si>
  <si>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</si>
  <si>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</si>
  <si>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</si>
  <si>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</si>
  <si>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</si>
  <si>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</si>
  <si>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</si>
  <si>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</si>
  <si>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</si>
  <si>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</si>
  <si>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</si>
  <si>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</si>
  <si>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</si>
  <si>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</si>
  <si>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</si>
  <si>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</si>
  <si>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</si>
  <si>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</si>
  <si>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</si>
  <si>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</si>
  <si>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</si>
  <si>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</si>
  <si>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</si>
  <si>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</si>
  <si>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</si>
  <si>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</si>
  <si>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</si>
  <si>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</si>
  <si>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</si>
  <si>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</si>
  <si>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</si>
  <si>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</si>
  <si>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</si>
  <si>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</si>
  <si>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</si>
  <si>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</si>
  <si>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</si>
  <si>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</si>
  <si>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</si>
  <si>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</si>
  <si>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</si>
  <si>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</si>
  <si>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</si>
  <si>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</si>
  <si>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</si>
  <si>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</si>
  <si>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</si>
  <si>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</si>
  <si>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</si>
  <si>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</si>
  <si>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</si>
  <si>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</si>
  <si>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</si>
  <si>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</si>
  <si>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</si>
  <si>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</si>
  <si>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</si>
  <si>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</si>
  <si>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</si>
  <si>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</si>
  <si>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</si>
  <si>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</si>
  <si>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</si>
  <si>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</si>
  <si>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</si>
  <si>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</si>
  <si>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</si>
  <si>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</si>
  <si>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</si>
  <si>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</si>
  <si>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</si>
  <si>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</si>
  <si>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</si>
  <si>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</si>
  <si>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</si>
  <si>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</si>
  <si>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</si>
  <si>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</si>
  <si>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</si>
  <si>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</si>
  <si>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</si>
  <si>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</si>
  <si>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</si>
  <si>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</si>
  <si>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</si>
  <si>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</si>
  <si>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</si>
  <si>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</si>
  <si>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</si>
  <si>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</si>
  <si>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</si>
  <si>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</si>
  <si>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</si>
  <si>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</si>
  <si>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</si>
  <si>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</si>
  <si>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</si>
  <si>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</si>
  <si>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</si>
  <si>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</si>
  <si>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</si>
  <si>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</si>
  <si>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</si>
  <si>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</si>
  <si>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</si>
  <si>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</si>
  <si>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</si>
  <si>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</si>
  <si>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</si>
  <si>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</si>
  <si>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</si>
  <si>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</si>
  <si>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</si>
  <si>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</si>
  <si>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</si>
  <si>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</si>
  <si>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</si>
  <si>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</si>
  <si>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</si>
  <si>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</si>
  <si>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</si>
  <si>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</si>
  <si>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</si>
  <si>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</si>
  <si>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</si>
  <si>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</si>
  <si>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</si>
  <si>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</si>
  <si>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</si>
  <si>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</si>
  <si>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</si>
  <si>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</si>
  <si>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</si>
  <si>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</si>
  <si>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</si>
  <si>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</si>
  <si>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</si>
  <si>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</si>
  <si>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</si>
  <si>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</si>
  <si>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</si>
  <si>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</si>
  <si>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</si>
  <si>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</si>
  <si>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</si>
  <si>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</si>
  <si>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</si>
  <si>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</si>
  <si>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</si>
  <si>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</si>
  <si>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</si>
  <si>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</si>
  <si>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</si>
  <si>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</si>
  <si>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</si>
  <si>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</si>
  <si>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</si>
  <si>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</si>
  <si>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</si>
  <si>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</si>
  <si>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</si>
  <si>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</si>
  <si>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</si>
  <si>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</si>
  <si>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</si>
  <si>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</si>
  <si>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</si>
  <si>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</si>
  <si>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</si>
  <si>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</si>
  <si>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</si>
  <si>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</si>
  <si>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</si>
  <si>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</si>
  <si>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</si>
  <si>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</si>
  <si>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</si>
  <si>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</si>
  <si>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</si>
  <si>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</si>
  <si>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</si>
  <si>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</si>
  <si>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</si>
  <si>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</si>
  <si>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</si>
  <si>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</si>
  <si>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</si>
  <si>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</si>
  <si>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</si>
  <si>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</si>
  <si>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</si>
  <si>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</si>
  <si>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</si>
  <si>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</si>
  <si>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</si>
  <si>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</si>
  <si>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</si>
  <si>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</si>
  <si>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</si>
  <si>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</si>
  <si>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</si>
  <si>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</si>
  <si>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</si>
  <si>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</si>
  <si>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</si>
  <si>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</si>
  <si>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</si>
  <si>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</si>
  <si>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</si>
  <si>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</si>
  <si>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</si>
  <si>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</si>
  <si>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</si>
  <si>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</si>
  <si>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</si>
  <si>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</si>
  <si>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</si>
  <si>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</si>
  <si>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</si>
  <si>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</si>
  <si>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</si>
  <si>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</si>
  <si>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</si>
  <si>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</si>
  <si>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</si>
  <si>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</si>
  <si>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</si>
  <si>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</si>
  <si>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</si>
  <si>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</si>
  <si>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</si>
  <si>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</si>
  <si>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</si>
  <si>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</si>
  <si>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</si>
  <si>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</si>
  <si>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</si>
  <si>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</si>
  <si>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</si>
  <si>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</si>
  <si>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</si>
  <si>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</si>
  <si>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</si>
  <si>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</si>
  <si>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</si>
  <si>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</si>
  <si>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</si>
  <si>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</si>
  <si>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</si>
  <si>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</si>
  <si>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</si>
  <si>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</si>
  <si>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</si>
  <si>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</si>
  <si>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</si>
  <si>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</si>
  <si>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</si>
  <si>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</si>
  <si>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</si>
  <si>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</si>
  <si>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</si>
  <si>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</si>
  <si>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</si>
  <si>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</si>
  <si>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</si>
  <si>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</si>
  <si>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</si>
  <si>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</si>
  <si>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</si>
  <si>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</si>
  <si>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</si>
  <si>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</si>
  <si>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</si>
  <si>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</si>
  <si>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</si>
  <si>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</si>
  <si>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</si>
  <si>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</si>
  <si>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</si>
  <si>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</si>
  <si>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</si>
  <si>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</si>
  <si>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</si>
  <si>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</si>
  <si>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</si>
  <si>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</si>
  <si>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</si>
  <si>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</si>
  <si>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</si>
  <si>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</si>
  <si>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</si>
  <si>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</si>
  <si>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</si>
  <si>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</si>
  <si>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</si>
  <si>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</si>
  <si>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</si>
  <si>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</si>
  <si>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</si>
  <si>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</si>
  <si>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</si>
  <si>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</si>
  <si>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</si>
  <si>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</si>
  <si>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</si>
  <si>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</si>
  <si>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</si>
  <si>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</si>
  <si>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</si>
  <si>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</si>
  <si>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</si>
  <si>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</si>
  <si>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</si>
  <si>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</si>
  <si>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</si>
  <si>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</si>
  <si>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</si>
  <si>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</si>
  <si>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</si>
  <si>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</si>
  <si>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</si>
  <si>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</si>
  <si>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</si>
  <si>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</si>
  <si>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</si>
  <si>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</si>
  <si>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</si>
  <si>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</si>
  <si>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</si>
  <si>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</si>
  <si>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</si>
  <si>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</si>
  <si>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</si>
  <si>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</si>
  <si>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</si>
  <si>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</si>
  <si>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</si>
  <si>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</si>
  <si>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</si>
  <si>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</si>
  <si>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</si>
  <si>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</si>
  <si>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</si>
  <si>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</si>
  <si>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</si>
  <si>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</si>
  <si>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</si>
  <si>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</si>
  <si>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</si>
  <si>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</si>
  <si>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</si>
  <si>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</si>
  <si>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</si>
  <si>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</si>
  <si>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</si>
  <si>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</si>
  <si>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</si>
  <si>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</si>
  <si>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</si>
  <si>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</si>
  <si>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</si>
  <si>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</si>
  <si>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</si>
  <si>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</si>
  <si>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</si>
  <si>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</si>
  <si>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</si>
  <si>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</si>
  <si>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</si>
  <si>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</si>
  <si>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</si>
  <si>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</si>
  <si>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</si>
  <si>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</si>
  <si>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</si>
  <si>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</si>
  <si>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</si>
  <si>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</si>
  <si>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</si>
  <si>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</si>
  <si>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</si>
  <si>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</si>
  <si>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</si>
  <si>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</si>
  <si>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</si>
  <si>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</si>
  <si>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</si>
  <si>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</si>
  <si>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</si>
  <si>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</si>
  <si>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</si>
  <si>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</si>
  <si>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</si>
  <si>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</si>
  <si>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</si>
  <si>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</si>
  <si>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</si>
  <si>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</si>
  <si>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</si>
  <si>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</si>
  <si>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</si>
  <si>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</si>
  <si>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</si>
  <si>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</si>
  <si>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</si>
  <si>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</si>
  <si>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</si>
  <si>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</si>
  <si>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</si>
  <si>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</si>
  <si>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</si>
  <si>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</si>
  <si>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</si>
  <si>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</si>
  <si>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</si>
  <si>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</si>
  <si>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</si>
  <si>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</si>
  <si>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</si>
  <si>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</si>
  <si>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</si>
  <si>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</si>
  <si>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</si>
  <si>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</si>
  <si>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</si>
  <si>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</si>
  <si>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</si>
  <si>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</si>
  <si>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</si>
  <si>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</si>
  <si>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</si>
  <si>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</si>
  <si>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</si>
  <si>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</si>
  <si>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</si>
  <si>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</si>
  <si>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</si>
  <si>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</si>
  <si>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</si>
  <si>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</si>
  <si>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</si>
  <si>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</si>
  <si>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</si>
  <si>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</si>
  <si>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</si>
  <si>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</si>
  <si>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</si>
  <si>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</si>
  <si>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</si>
  <si>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</si>
  <si>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</si>
  <si>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</si>
  <si>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</si>
  <si>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</si>
  <si>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</si>
  <si>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</si>
  <si>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</si>
  <si>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</si>
  <si>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</si>
  <si>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</si>
  <si>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</si>
  <si>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</si>
  <si>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</si>
  <si>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</si>
  <si>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</si>
  <si>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</si>
  <si>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</si>
  <si>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</si>
  <si>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</si>
  <si>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</si>
  <si>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</si>
  <si>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</si>
  <si>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</si>
  <si>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</si>
  <si>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</si>
  <si>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</si>
  <si>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</si>
  <si>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</si>
  <si>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</si>
  <si>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</si>
  <si>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</si>
  <si>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</si>
  <si>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</si>
  <si>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</si>
  <si>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</si>
  <si>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</si>
  <si>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</si>
  <si>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</si>
  <si>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</si>
  <si>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</si>
  <si>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</si>
  <si>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</si>
  <si>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</si>
  <si>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</si>
  <si>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</si>
  <si>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</si>
  <si>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</si>
  <si>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</si>
  <si>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</si>
  <si>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</si>
  <si>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</si>
  <si>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</si>
  <si>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</si>
  <si>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</si>
  <si>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</si>
  <si>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</si>
  <si>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</si>
  <si>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</si>
  <si>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</si>
  <si>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</si>
  <si>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</si>
  <si>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</si>
  <si>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</si>
  <si>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</si>
  <si>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</si>
  <si>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</si>
  <si>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</si>
  <si>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</si>
  <si>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</si>
  <si>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</si>
  <si>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</si>
  <si>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</si>
  <si>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</si>
  <si>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</si>
  <si>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</si>
  <si>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</si>
  <si>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</si>
  <si>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</si>
  <si>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</si>
  <si>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</si>
  <si>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</si>
  <si>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</si>
  <si>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</si>
  <si>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</si>
  <si>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</si>
  <si>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</si>
  <si>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</si>
  <si>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</si>
  <si>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</si>
  <si>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</si>
  <si>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</si>
  <si>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</si>
  <si>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</si>
  <si>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</si>
  <si>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</si>
  <si>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</si>
  <si>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</si>
  <si>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</si>
  <si>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</si>
  <si>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</si>
  <si>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</si>
  <si>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</si>
  <si>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</si>
  <si>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</si>
  <si>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</si>
  <si>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</si>
  <si>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</si>
  <si>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</si>
  <si>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</si>
  <si>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</si>
  <si>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</si>
  <si>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</si>
  <si>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</si>
  <si>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</si>
  <si>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</si>
  <si>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</si>
  <si>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</si>
  <si>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</si>
  <si>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</si>
  <si>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</si>
  <si>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</si>
  <si>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</si>
  <si>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</si>
  <si>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</si>
  <si>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</si>
  <si>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</si>
  <si>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</si>
  <si>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</si>
  <si>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</si>
  <si>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</si>
  <si>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</si>
  <si>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</si>
  <si>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</si>
  <si>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</si>
  <si>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</si>
  <si>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</si>
  <si>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</si>
  <si>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</si>
  <si>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</si>
  <si>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</si>
  <si>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</si>
  <si>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</si>
  <si>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</si>
  <si>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</si>
  <si>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</si>
  <si>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</si>
  <si>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</si>
  <si>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</si>
  <si>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</si>
  <si>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</si>
  <si>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</si>
  <si>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</si>
  <si>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</si>
  <si>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</si>
  <si>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</si>
  <si>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</si>
  <si>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</si>
  <si>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</si>
  <si>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</si>
  <si>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</si>
  <si>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</si>
  <si>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</si>
  <si>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</si>
  <si>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</si>
  <si>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</si>
  <si>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</si>
  <si>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</si>
  <si>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</si>
  <si>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</si>
  <si>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</si>
  <si>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</si>
  <si>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</si>
  <si>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</si>
  <si>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</si>
  <si>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</si>
  <si>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</si>
  <si>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</si>
  <si>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</si>
  <si>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</si>
  <si>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</si>
  <si>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</si>
  <si>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</si>
  <si>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</si>
  <si>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</si>
  <si>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</si>
  <si>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</si>
  <si>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</si>
  <si>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</si>
  <si>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</si>
  <si>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</si>
  <si>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</si>
  <si>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</si>
  <si>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</si>
  <si>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</si>
  <si>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</si>
  <si>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</si>
  <si>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</si>
  <si>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</si>
  <si>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</si>
  <si>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</si>
  <si>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</si>
  <si>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</si>
  <si>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</si>
  <si>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</si>
  <si>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</si>
  <si>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</si>
  <si>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</si>
  <si>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</si>
  <si>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</si>
  <si>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</si>
  <si>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</si>
  <si>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</si>
  <si>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</si>
  <si>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</si>
  <si>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</si>
  <si>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</si>
  <si>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</si>
  <si>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</si>
  <si>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</si>
  <si>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</si>
  <si>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</si>
  <si>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</si>
  <si>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</si>
  <si>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</si>
  <si>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</si>
  <si>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</si>
  <si>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</si>
  <si>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</si>
  <si>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</si>
  <si>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</si>
  <si>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</si>
  <si>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</si>
  <si>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</si>
  <si>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</si>
  <si>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</si>
  <si>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</si>
  <si>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</si>
  <si>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</si>
  <si>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</si>
  <si>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</si>
  <si>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</si>
  <si>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</si>
  <si>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</si>
  <si>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</si>
  <si>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</si>
  <si>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</si>
  <si>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</si>
  <si>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</si>
  <si>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</si>
  <si>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</si>
  <si>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</si>
  <si>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</si>
  <si>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</si>
  <si>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</si>
  <si>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</si>
  <si>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</si>
  <si>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</si>
  <si>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</si>
  <si>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</si>
  <si>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</si>
  <si>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</si>
  <si>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</si>
  <si>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</si>
  <si>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</si>
  <si>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</si>
  <si>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</si>
  <si>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</si>
  <si>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</si>
  <si>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</si>
  <si>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</si>
  <si>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</si>
  <si>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</si>
  <si>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</si>
  <si>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</si>
  <si>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</si>
  <si>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</si>
  <si>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</si>
  <si>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</si>
  <si>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</si>
  <si>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</si>
  <si>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</si>
  <si>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</si>
  <si>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</si>
  <si>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</si>
  <si>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</si>
  <si>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</si>
  <si>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</si>
  <si>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</si>
  <si>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</si>
  <si>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</si>
  <si>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</si>
  <si>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</si>
  <si>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</si>
  <si>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</si>
  <si>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</si>
  <si>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</si>
  <si>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</si>
  <si>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</si>
  <si>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</si>
  <si>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</si>
  <si>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</si>
  <si>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</si>
  <si>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</si>
  <si>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</si>
  <si>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</si>
  <si>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</si>
  <si>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</si>
  <si>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</si>
  <si>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</si>
  <si>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</si>
  <si>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</si>
  <si>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</si>
  <si>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</si>
  <si>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</si>
  <si>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</si>
  <si>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</si>
  <si>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</si>
  <si>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</si>
  <si>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</si>
  <si>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</si>
  <si>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</si>
  <si>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</si>
  <si>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</si>
  <si>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</si>
  <si>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</si>
  <si>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</si>
  <si>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</si>
  <si>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</si>
  <si>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</si>
  <si>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</si>
  <si>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</si>
  <si>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</si>
  <si>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</si>
  <si>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</si>
  <si>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</si>
  <si>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</si>
  <si>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</si>
  <si>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</si>
  <si>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</si>
  <si>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</si>
  <si>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</si>
  <si>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</si>
  <si>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</si>
  <si>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</si>
  <si>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</si>
  <si>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</si>
  <si>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</si>
  <si>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</si>
  <si>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</si>
  <si>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</si>
  <si>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</si>
  <si>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</si>
  <si>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</si>
  <si>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</si>
  <si>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</si>
  <si>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</si>
  <si>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</si>
  <si>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</si>
  <si>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</si>
  <si>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</si>
  <si>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</si>
  <si>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</si>
  <si>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</si>
  <si>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</si>
  <si>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</si>
  <si>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</si>
  <si>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</si>
  <si>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</si>
  <si>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</si>
  <si>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</si>
  <si>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</si>
  <si>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</si>
  <si>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</si>
  <si>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</si>
  <si>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</si>
  <si>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</si>
  <si>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</si>
  <si>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</si>
  <si>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</si>
  <si>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</si>
  <si>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</si>
  <si>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</si>
  <si>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</si>
  <si>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</si>
  <si>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</si>
  <si>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</si>
  <si>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</si>
  <si>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</si>
  <si>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</si>
  <si>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</si>
  <si>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</si>
  <si>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</si>
  <si>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</si>
  <si>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</si>
  <si>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</si>
  <si>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</si>
  <si>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</si>
  <si>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</si>
  <si>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</si>
  <si>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</si>
  <si>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</si>
  <si>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</si>
  <si>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</si>
  <si>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</si>
  <si>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</si>
  <si>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</si>
  <si>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</si>
  <si>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</si>
  <si>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</si>
  <si>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</si>
  <si>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</si>
  <si>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</si>
  <si>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</si>
  <si>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</si>
  <si>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</si>
  <si>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</si>
  <si>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</si>
  <si>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</si>
  <si>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</si>
  <si>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</si>
  <si>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</si>
  <si>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</si>
  <si>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</si>
  <si>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</si>
  <si>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</si>
  <si>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</si>
  <si>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</si>
  <si>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</si>
  <si>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</si>
  <si>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</si>
  <si>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</si>
  <si>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</si>
  <si>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</si>
  <si>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</si>
  <si>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</si>
  <si>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</si>
  <si>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</si>
  <si>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</si>
  <si>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</si>
  <si>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</si>
  <si>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</si>
  <si>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</si>
  <si>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</si>
  <si>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</si>
  <si>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</si>
  <si>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</si>
  <si>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</si>
  <si>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</si>
  <si>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</si>
  <si>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</si>
  <si>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</si>
  <si>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</si>
  <si>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</si>
  <si>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</si>
  <si>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</si>
  <si>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</si>
  <si>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</si>
  <si>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</si>
  <si>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</si>
  <si>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</si>
  <si>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</si>
  <si>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</si>
  <si>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</si>
  <si>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</si>
  <si>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</si>
  <si>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</si>
  <si>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</si>
  <si>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</si>
  <si>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</si>
  <si>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</si>
  <si>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</si>
  <si>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</si>
  <si>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</si>
  <si>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</si>
  <si>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</si>
  <si>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</si>
  <si>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</si>
  <si>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</si>
  <si>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</si>
  <si>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</si>
  <si>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</si>
  <si>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</si>
  <si>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</si>
  <si>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</si>
  <si>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</si>
  <si>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</si>
  <si>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</si>
  <si>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</si>
  <si>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</si>
  <si>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</si>
  <si>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</si>
  <si>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</si>
  <si>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</si>
  <si>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</si>
  <si>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</si>
  <si>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</si>
  <si>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</si>
  <si>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</si>
  <si>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</si>
  <si>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</si>
  <si>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</si>
  <si>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</si>
  <si>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</si>
  <si>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</si>
  <si>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</si>
  <si>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</si>
  <si>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</si>
  <si>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</si>
  <si>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</si>
  <si>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</si>
  <si>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</si>
  <si>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</si>
  <si>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</si>
  <si>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</si>
  <si>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</si>
  <si>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</si>
  <si>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</si>
  <si>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</si>
  <si>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</si>
  <si>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</si>
  <si>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</si>
  <si>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</si>
  <si>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</si>
  <si>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</si>
  <si>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</si>
  <si>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</si>
  <si>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</si>
  <si>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</si>
  <si>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</si>
  <si>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</si>
  <si>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</si>
  <si>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</si>
  <si>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</si>
  <si>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</si>
  <si>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</si>
  <si>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</si>
  <si>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</si>
  <si>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</si>
  <si>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</si>
  <si>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</si>
  <si>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</si>
  <si>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</si>
  <si>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</si>
  <si>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</si>
  <si>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</si>
  <si>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</si>
  <si>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</si>
  <si>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</si>
  <si>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</si>
  <si>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</si>
  <si>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</si>
  <si>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</si>
  <si>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</si>
  <si>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</si>
  <si>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</si>
  <si>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</si>
  <si>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</si>
  <si>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</si>
  <si>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</si>
  <si>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</si>
  <si>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</si>
  <si>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</si>
  <si>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</si>
  <si>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</si>
  <si>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</si>
  <si>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</si>
  <si>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</si>
  <si>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</si>
  <si>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</si>
  <si>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</si>
  <si>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</si>
  <si>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</si>
  <si>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</si>
  <si>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</si>
  <si>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</si>
  <si>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</si>
  <si>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</si>
  <si>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</si>
  <si>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</si>
  <si>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</si>
  <si>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</si>
  <si>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</si>
  <si>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</si>
  <si>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</si>
  <si>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</si>
  <si>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</si>
  <si>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</si>
  <si>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</si>
  <si>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</si>
  <si>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</si>
  <si>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</si>
  <si>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</si>
  <si>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</si>
  <si>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</si>
  <si>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</si>
  <si>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</si>
  <si>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</si>
  <si>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</si>
  <si>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</si>
  <si>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</si>
  <si>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</si>
  <si>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</si>
  <si>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</si>
  <si>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</si>
  <si>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</si>
  <si>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</si>
  <si>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</si>
  <si>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</si>
  <si>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</si>
  <si>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</si>
  <si>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</si>
  <si>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</si>
  <si>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</si>
  <si>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</si>
  <si>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</si>
  <si>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</si>
  <si>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</si>
  <si>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</si>
  <si>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</si>
  <si>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</si>
  <si>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</si>
  <si>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</si>
  <si>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</si>
  <si>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</si>
  <si>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</si>
  <si>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</si>
  <si>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</si>
  <si>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</si>
  <si>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</si>
  <si>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</si>
  <si>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</si>
  <si>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</si>
  <si>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</si>
  <si>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</si>
  <si>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</si>
  <si>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</si>
  <si>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</si>
  <si>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</si>
  <si>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</si>
  <si>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</si>
  <si>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</si>
  <si>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</si>
  <si>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</si>
  <si>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</si>
  <si>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</si>
  <si>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</si>
  <si>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</si>
  <si>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</si>
  <si>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</si>
  <si>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</si>
  <si>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</si>
  <si>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</si>
  <si>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</si>
  <si>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</si>
  <si>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</si>
  <si>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</si>
  <si>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</si>
  <si>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</si>
  <si>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</si>
  <si>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</si>
  <si>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</si>
  <si>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</si>
  <si>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</si>
  <si>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</si>
  <si>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</si>
  <si>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</si>
  <si>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</si>
  <si>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</si>
  <si>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</si>
  <si>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</si>
  <si>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</si>
  <si>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</si>
  <si>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</si>
  <si>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</si>
  <si>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</si>
  <si>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</si>
  <si>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</si>
  <si>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</si>
  <si>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</si>
  <si>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</si>
  <si>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</si>
  <si>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</si>
  <si>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</si>
  <si>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</si>
  <si>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</si>
  <si>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</si>
  <si>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</si>
  <si>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</si>
  <si>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</si>
  <si>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</si>
  <si>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</si>
  <si>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</si>
  <si>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</si>
  <si>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</si>
  <si>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</si>
  <si>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</si>
  <si>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</si>
  <si>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</si>
  <si>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</si>
  <si>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</si>
  <si>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</si>
  <si>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</si>
  <si>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</si>
  <si>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</si>
  <si>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</si>
  <si>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</si>
  <si>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</si>
  <si>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</si>
  <si>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</si>
  <si>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</si>
  <si>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</si>
  <si>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</si>
  <si>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</si>
  <si>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</si>
  <si>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</si>
  <si>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</si>
  <si>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</si>
  <si>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</si>
  <si>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</si>
  <si>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</si>
  <si>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</si>
  <si>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</si>
  <si>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</si>
  <si>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</si>
  <si>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</si>
  <si>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</si>
  <si>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</si>
  <si>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</si>
  <si>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</si>
  <si>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</si>
  <si>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</si>
  <si>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</si>
  <si>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</si>
  <si>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</si>
  <si>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</si>
  <si>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</si>
  <si>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</si>
  <si>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</si>
  <si>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</si>
  <si>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</si>
  <si>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</si>
  <si>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</si>
  <si>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</si>
  <si>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</si>
  <si>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</si>
  <si>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</si>
  <si>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</si>
  <si>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</si>
  <si>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</si>
  <si>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</si>
  <si>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</si>
  <si>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</si>
  <si>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</si>
  <si>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</si>
  <si>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</si>
  <si>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</si>
  <si>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</si>
  <si>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</si>
  <si>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</si>
  <si>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</si>
  <si>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</si>
  <si>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</si>
  <si>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</si>
  <si>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</si>
  <si>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</si>
  <si>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</si>
  <si>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</si>
  <si>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</si>
  <si>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</si>
  <si>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</si>
  <si>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</si>
  <si>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</si>
  <si>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</si>
  <si>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</si>
  <si>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</si>
  <si>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</si>
  <si>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</si>
  <si>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</si>
  <si>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</si>
  <si>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</si>
  <si>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</si>
  <si>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</si>
  <si>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</si>
  <si>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</si>
  <si>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</si>
  <si>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</si>
  <si>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</si>
  <si>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</si>
  <si>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</si>
  <si>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</si>
  <si>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</si>
  <si>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</si>
  <si>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</si>
  <si>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</si>
  <si>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</si>
  <si>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</si>
  <si>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</si>
  <si>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</si>
  <si>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</si>
  <si>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</si>
  <si>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</si>
  <si>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</si>
  <si>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</si>
  <si>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</si>
  <si>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</si>
  <si>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</si>
  <si>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</si>
  <si>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</si>
  <si>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</si>
  <si>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</si>
  <si>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</si>
  <si>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</si>
  <si>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</si>
  <si>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</si>
  <si>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</si>
  <si>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</si>
  <si>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</si>
  <si>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</si>
  <si>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</si>
  <si>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</si>
  <si>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</si>
  <si>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</si>
  <si>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</si>
  <si>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</si>
  <si>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</si>
  <si>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</si>
  <si>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</si>
  <si>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</si>
  <si>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</si>
  <si>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</si>
  <si>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</si>
  <si>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</si>
  <si>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</si>
  <si>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</si>
  <si>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</si>
  <si>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</si>
  <si>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</si>
  <si>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</si>
  <si>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</si>
  <si>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</si>
  <si>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</si>
  <si>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</si>
  <si>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</si>
  <si>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</si>
  <si>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</si>
  <si>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</si>
  <si>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</si>
  <si>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</si>
  <si>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</si>
  <si>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</si>
  <si>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</si>
  <si>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</si>
  <si>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</si>
  <si>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</si>
  <si>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</si>
  <si>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</si>
  <si>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</si>
  <si>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</si>
  <si>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</si>
  <si>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</si>
  <si>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</si>
  <si>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</si>
  <si>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</si>
  <si>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</si>
  <si>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</si>
  <si>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</si>
  <si>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</si>
  <si>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</si>
  <si>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</si>
  <si>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</si>
  <si>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</si>
  <si>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</si>
  <si>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</si>
  <si>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</si>
  <si>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</si>
  <si>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</si>
  <si>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</si>
  <si>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</si>
  <si>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</si>
  <si>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</si>
  <si>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</si>
  <si>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</si>
  <si>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</si>
  <si>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</si>
  <si>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</si>
  <si>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</si>
  <si>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</si>
  <si>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</si>
  <si>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</si>
  <si>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</si>
  <si>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</si>
  <si>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</si>
  <si>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</si>
  <si>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</si>
  <si>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</si>
  <si>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</si>
  <si>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</si>
  <si>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</si>
  <si>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</si>
  <si>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</si>
  <si>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</si>
  <si>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</si>
  <si>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</si>
  <si>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</si>
  <si>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</si>
  <si>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</si>
  <si>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</si>
  <si>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</si>
  <si>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</si>
  <si>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</si>
  <si>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</si>
  <si>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</si>
  <si>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</si>
  <si>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</si>
  <si>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</si>
  <si>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</si>
  <si>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</si>
  <si>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</si>
  <si>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</si>
  <si>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</si>
  <si>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</si>
  <si>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</si>
  <si>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</si>
  <si>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</si>
  <si>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</si>
  <si>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</si>
  <si>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</si>
  <si>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</si>
  <si>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</si>
  <si>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</si>
  <si>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</si>
  <si>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</si>
  <si>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</si>
  <si>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</si>
  <si>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</si>
  <si>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</si>
  <si>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</si>
  <si>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</si>
  <si>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</si>
  <si>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</si>
  <si>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</si>
  <si>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</si>
  <si>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</si>
  <si>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</si>
  <si>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</si>
  <si>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</si>
  <si>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</si>
  <si>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</si>
  <si>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</si>
  <si>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</si>
  <si>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</si>
  <si>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</si>
  <si>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</si>
  <si>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</si>
  <si>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</si>
  <si>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</si>
  <si>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</si>
  <si>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</si>
  <si>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</si>
  <si>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</si>
  <si>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</si>
  <si>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</si>
  <si>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</si>
  <si>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</si>
  <si>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</si>
  <si>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</si>
  <si>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</si>
  <si>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</si>
  <si>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</si>
  <si>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</si>
  <si>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</si>
  <si>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</si>
  <si>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</si>
  <si>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</si>
  <si>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</si>
  <si>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</si>
  <si>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</si>
  <si>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</si>
  <si>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</si>
  <si>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</si>
  <si>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</si>
  <si>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</si>
  <si>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</si>
  <si>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</si>
  <si>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</si>
  <si>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</si>
  <si>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</si>
  <si>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</si>
  <si>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</si>
  <si>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</si>
  <si>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</si>
  <si>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</si>
  <si>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</si>
  <si>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</si>
  <si>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</si>
  <si>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</si>
  <si>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</si>
  <si>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</si>
  <si>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</si>
  <si>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</si>
  <si>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</si>
  <si>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</si>
  <si>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</si>
  <si>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</si>
  <si>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</si>
  <si>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</si>
  <si>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</si>
  <si>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</si>
  <si>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</si>
  <si>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</si>
  <si>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</si>
  <si>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</si>
  <si>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</si>
  <si>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</si>
  <si>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</si>
  <si>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</si>
  <si>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</si>
  <si>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</si>
  <si>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</si>
  <si>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</si>
  <si>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</si>
  <si>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</si>
  <si>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</si>
  <si>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</si>
  <si>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</si>
  <si>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</si>
  <si>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</si>
  <si>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</si>
  <si>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</si>
  <si>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</si>
  <si>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</si>
  <si>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</si>
  <si>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</si>
  <si>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</si>
  <si>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</si>
  <si>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</si>
  <si>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</si>
  <si>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</si>
  <si>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</si>
  <si>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</si>
  <si>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</si>
  <si>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</si>
  <si>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</si>
  <si>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</si>
  <si>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</si>
  <si>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</si>
  <si>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</si>
  <si>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</si>
  <si>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</si>
  <si>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</si>
  <si>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</si>
  <si>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</si>
  <si>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</si>
  <si>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</si>
  <si>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</si>
  <si>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</si>
  <si>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</si>
  <si>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</si>
  <si>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</si>
  <si>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</si>
  <si>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</si>
  <si>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</si>
  <si>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</si>
  <si>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</si>
  <si>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</si>
  <si>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</si>
  <si>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</si>
  <si>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</si>
  <si>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</si>
  <si>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</si>
  <si>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</si>
  <si>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</si>
  <si>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</si>
  <si>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</si>
  <si>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</si>
  <si>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</si>
  <si>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</si>
  <si>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</si>
  <si>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</si>
  <si>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</si>
  <si>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</si>
  <si>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</si>
  <si>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</si>
  <si>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</si>
  <si>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</si>
  <si>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</si>
  <si>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</si>
  <si>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</si>
  <si>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</si>
  <si>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</si>
  <si>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</si>
  <si>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</si>
  <si>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</si>
  <si>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</si>
  <si>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</si>
  <si>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</si>
  <si>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</si>
  <si>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</si>
  <si>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</si>
  <si>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</si>
  <si>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</si>
  <si>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</si>
  <si>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</si>
  <si>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</si>
  <si>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</si>
  <si>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</si>
  <si>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</si>
  <si>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</si>
  <si>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</si>
  <si>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</si>
  <si>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</si>
  <si>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</si>
  <si>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</si>
  <si>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</si>
  <si>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</si>
  <si>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</si>
  <si>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</si>
  <si>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</si>
  <si>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</si>
  <si>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</si>
  <si>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</si>
  <si>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</si>
  <si>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</si>
  <si>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</si>
  <si>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</si>
  <si>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</si>
  <si>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</si>
  <si>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</si>
  <si>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</si>
  <si>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</si>
  <si>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</si>
  <si>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</si>
  <si>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</si>
  <si>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</si>
  <si>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</si>
  <si>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</si>
  <si>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</si>
  <si>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</si>
  <si>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</si>
  <si>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</si>
  <si>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</si>
  <si>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</si>
  <si>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</si>
  <si>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</si>
  <si>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</si>
  <si>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</si>
  <si>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</si>
  <si>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</si>
  <si>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</si>
  <si>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</si>
  <si>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</si>
  <si>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</si>
  <si>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</si>
  <si>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</si>
  <si>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</si>
  <si>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</si>
  <si>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</si>
  <si>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</si>
  <si>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</si>
  <si>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</si>
  <si>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</si>
  <si>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</si>
  <si>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</si>
  <si>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</si>
  <si>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</si>
  <si>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</si>
  <si>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</si>
  <si>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</si>
  <si>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</si>
  <si>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</si>
  <si>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</si>
  <si>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</si>
  <si>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</si>
  <si>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</si>
  <si>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</si>
  <si>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</si>
  <si>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</si>
  <si>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</si>
  <si>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</si>
  <si>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</si>
  <si>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</si>
  <si>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</si>
  <si>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</si>
  <si>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</si>
  <si>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</si>
  <si>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</si>
  <si>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</si>
  <si>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</si>
  <si>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</si>
  <si>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</si>
  <si>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</si>
  <si>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</si>
  <si>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</si>
  <si>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</si>
  <si>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</si>
  <si>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</si>
  <si>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</si>
  <si>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</si>
  <si>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</si>
  <si>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</si>
  <si>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</si>
  <si>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</si>
  <si>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</si>
  <si>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</si>
  <si>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</si>
  <si>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</si>
  <si>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</si>
  <si>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</si>
  <si>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</si>
  <si>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</si>
  <si>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</si>
  <si>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</si>
  <si>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</si>
  <si>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</si>
  <si>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</si>
  <si>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</si>
  <si>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</si>
  <si>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</si>
  <si>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</si>
  <si>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</si>
  <si>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</si>
  <si>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</si>
  <si>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</si>
  <si>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</si>
  <si>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</si>
  <si>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</si>
  <si>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</si>
  <si>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</si>
  <si>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</si>
  <si>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</si>
  <si>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</si>
  <si>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</si>
  <si>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</si>
  <si>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</si>
  <si>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</si>
  <si>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</si>
  <si>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</si>
  <si>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</si>
  <si>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</si>
  <si>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</si>
  <si>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</si>
  <si>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</si>
  <si>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</si>
  <si>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</si>
  <si>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</si>
  <si>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</si>
  <si>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</si>
  <si>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</si>
  <si>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</si>
  <si>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</si>
  <si>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</si>
  <si>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</si>
  <si>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</si>
  <si>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</si>
  <si>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</si>
  <si>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</si>
  <si>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</si>
  <si>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</si>
  <si>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</si>
  <si>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</si>
  <si>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</si>
  <si>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</si>
  <si>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</si>
  <si>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</si>
  <si>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</si>
  <si>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</si>
  <si>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</si>
  <si>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</si>
  <si>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</si>
  <si>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</si>
  <si>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</si>
  <si>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</si>
  <si>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</si>
  <si>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</si>
  <si>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</si>
  <si>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</si>
  <si>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</si>
  <si>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</si>
  <si>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</si>
  <si>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</si>
  <si>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</si>
  <si>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</si>
  <si>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</si>
  <si>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</si>
  <si>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</si>
  <si>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</si>
  <si>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</si>
  <si>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</si>
  <si>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</si>
  <si>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</si>
  <si>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</si>
  <si>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</si>
  <si>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</si>
  <si>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</si>
  <si>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</si>
  <si>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</si>
  <si>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</si>
  <si>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</si>
  <si>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</si>
  <si>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</si>
  <si>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</si>
  <si>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</si>
  <si>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</si>
  <si>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</si>
  <si>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</si>
  <si>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</si>
  <si>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</si>
  <si>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</si>
  <si>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</si>
  <si>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</si>
  <si>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</si>
  <si>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</si>
  <si>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</si>
  <si>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</si>
  <si>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</si>
  <si>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</si>
  <si>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</si>
  <si>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</si>
  <si>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</si>
  <si>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</si>
  <si>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</si>
  <si>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</si>
  <si>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</si>
  <si>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</si>
  <si>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</si>
  <si>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</si>
  <si>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</si>
  <si>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</si>
  <si>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</si>
  <si>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</si>
  <si>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</si>
  <si>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</si>
  <si>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</si>
  <si>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</si>
  <si>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</si>
  <si>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</si>
  <si>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</si>
  <si>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</si>
  <si>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</si>
  <si>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</si>
  <si>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</si>
  <si>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</si>
  <si>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</si>
  <si>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</si>
  <si>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</si>
  <si>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</si>
  <si>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</si>
  <si>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</si>
  <si>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</si>
  <si>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</si>
  <si>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</si>
  <si>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</si>
  <si>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</si>
  <si>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</si>
  <si>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</si>
  <si>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</si>
  <si>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</si>
  <si>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</si>
  <si>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</si>
  <si>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</si>
  <si>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</si>
  <si>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</si>
  <si>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</si>
  <si>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</si>
  <si>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</si>
  <si>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</si>
  <si>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</si>
  <si>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</si>
  <si>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</si>
  <si>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</si>
  <si>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</si>
  <si>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</si>
  <si>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</si>
  <si>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</si>
  <si>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</si>
  <si>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</si>
  <si>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</si>
  <si>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</si>
  <si>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</si>
  <si>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</si>
  <si>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</si>
  <si>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</si>
  <si>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</si>
  <si>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</si>
  <si>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</si>
  <si>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</si>
  <si>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</si>
  <si>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</si>
  <si>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</si>
  <si>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</si>
  <si>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</si>
  <si>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</si>
  <si>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</si>
  <si>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</si>
  <si>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</si>
  <si>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</si>
  <si>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</si>
  <si>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</si>
  <si>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</si>
  <si>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</si>
  <si>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</si>
  <si>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</si>
  <si>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</si>
  <si>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</si>
  <si>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</si>
  <si>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</si>
  <si>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</si>
  <si>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</si>
  <si>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</si>
  <si>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</si>
  <si>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</si>
  <si>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</si>
  <si>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</si>
  <si>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</si>
  <si>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</si>
  <si>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</si>
  <si>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</si>
  <si>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</si>
  <si>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</si>
  <si>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</si>
  <si>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</si>
  <si>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</si>
  <si>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</si>
  <si>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</si>
  <si>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</si>
  <si>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</si>
  <si>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</si>
  <si>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</si>
  <si>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</si>
  <si>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</si>
  <si>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</si>
  <si>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</si>
  <si>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</si>
  <si>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</si>
  <si>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</si>
  <si>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</si>
  <si>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</si>
  <si>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</si>
  <si>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</si>
  <si>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</si>
  <si>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</si>
  <si>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</si>
  <si>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</si>
  <si>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</si>
  <si>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</si>
  <si>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</si>
  <si>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</si>
  <si>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</si>
  <si>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</si>
  <si>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</si>
  <si>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</si>
  <si>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</si>
  <si>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</si>
  <si>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</si>
  <si>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</si>
  <si>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</si>
  <si>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</si>
  <si>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</si>
  <si>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</si>
  <si>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</si>
  <si>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</si>
  <si>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</si>
  <si>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</si>
  <si>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</si>
  <si>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</si>
  <si>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</si>
  <si>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</si>
  <si>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</si>
  <si>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</si>
  <si>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</si>
  <si>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</si>
  <si>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</si>
  <si>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</si>
  <si>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</si>
  <si>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</si>
  <si>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</si>
  <si>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</si>
  <si>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</si>
  <si>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</si>
  <si>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</si>
  <si>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</si>
  <si>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</si>
  <si>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</si>
  <si>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</si>
  <si>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</si>
  <si>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</si>
  <si>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</si>
  <si>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</si>
  <si>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</si>
  <si>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</si>
  <si>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</si>
  <si>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</si>
  <si>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</si>
  <si>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</si>
  <si>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</si>
  <si>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</si>
  <si>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</si>
  <si>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</si>
  <si>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</si>
  <si>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</si>
  <si>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</si>
  <si>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</si>
  <si>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</si>
  <si>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</si>
  <si>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</si>
  <si>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</si>
  <si>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</si>
  <si>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</si>
  <si>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</si>
  <si>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</si>
  <si>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</si>
  <si>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</si>
  <si>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</si>
  <si>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</si>
  <si>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</si>
  <si>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</si>
  <si>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</si>
  <si>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</si>
  <si>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</si>
  <si>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</si>
  <si>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</si>
  <si>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</si>
  <si>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</si>
  <si>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</si>
  <si>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</si>
  <si>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</si>
  <si>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</si>
  <si>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</si>
  <si>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</si>
  <si>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</si>
  <si>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</si>
  <si>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</si>
  <si>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</si>
  <si>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</si>
  <si>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</si>
  <si>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</si>
  <si>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</si>
  <si>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</si>
  <si>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</si>
  <si>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</si>
  <si>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</si>
  <si>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</si>
  <si>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</si>
  <si>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</si>
  <si>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</si>
  <si>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</si>
  <si>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</si>
  <si>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</si>
  <si>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</si>
  <si>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</si>
  <si>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</si>
  <si>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</si>
  <si>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</si>
  <si>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</si>
  <si>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</si>
  <si>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</si>
  <si>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</si>
  <si>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</si>
  <si>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</si>
  <si>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</si>
  <si>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</si>
  <si>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</si>
  <si>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</si>
  <si>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</si>
  <si>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</si>
  <si>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</si>
  <si>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</si>
  <si>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</si>
  <si>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</si>
  <si>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</si>
  <si>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</si>
  <si>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</si>
  <si>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</si>
  <si>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</si>
  <si>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</si>
  <si>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</si>
  <si>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</si>
  <si>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</si>
  <si>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</si>
  <si>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</si>
  <si>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</si>
  <si>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</si>
  <si>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</si>
  <si>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</si>
  <si>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</si>
  <si>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</si>
  <si>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</si>
  <si>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</si>
  <si>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</si>
  <si>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</si>
  <si>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</si>
  <si>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</si>
  <si>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</si>
  <si>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</si>
  <si>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</si>
  <si>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</si>
  <si>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</si>
  <si>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</si>
  <si>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</si>
  <si>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</si>
  <si>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</si>
  <si>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</si>
  <si>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</si>
  <si>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</si>
  <si>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</si>
  <si>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</si>
  <si>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</si>
  <si>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</si>
  <si>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</si>
  <si>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</si>
  <si>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</si>
  <si>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</si>
  <si>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</si>
  <si>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</si>
  <si>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</si>
  <si>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</si>
  <si>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</si>
  <si>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</si>
  <si>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</si>
  <si>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</si>
  <si>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</si>
  <si>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</si>
  <si>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</si>
  <si>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</si>
  <si>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</si>
  <si>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</si>
  <si>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</si>
  <si>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</si>
  <si>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</si>
  <si>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</si>
  <si>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</si>
  <si>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</si>
  <si>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</si>
  <si>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</si>
  <si>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</si>
  <si>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</si>
  <si>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</si>
  <si>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</si>
  <si>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</si>
  <si>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</si>
  <si>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</si>
  <si>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</si>
  <si>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</si>
  <si>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</si>
  <si>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</si>
  <si>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</si>
  <si>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</si>
  <si>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</si>
  <si>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</si>
  <si>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</si>
  <si>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</si>
  <si>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</si>
  <si>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</si>
  <si>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</si>
  <si>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</si>
  <si>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</si>
  <si>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</si>
  <si>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</si>
  <si>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</si>
  <si>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</si>
  <si>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</si>
  <si>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</si>
  <si>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</si>
  <si>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</si>
  <si>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</si>
  <si>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</si>
  <si>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</si>
  <si>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</si>
  <si>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</si>
  <si>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</si>
  <si>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</si>
  <si>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</si>
  <si>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</si>
  <si>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</si>
  <si>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</si>
  <si>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</si>
  <si>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</si>
  <si>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</si>
  <si>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</si>
  <si>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</si>
  <si>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</si>
  <si>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</si>
  <si>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</si>
  <si>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</si>
  <si>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</si>
  <si>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</si>
  <si>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</si>
  <si>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</si>
  <si>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</si>
  <si>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</si>
  <si>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</si>
  <si>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</si>
  <si>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</si>
  <si>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</si>
  <si>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</si>
  <si>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</si>
  <si>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</si>
  <si>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</si>
  <si>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</si>
  <si>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</si>
  <si>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</si>
  <si>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</si>
  <si>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</si>
  <si>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</si>
  <si>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</si>
  <si>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</si>
  <si>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</si>
  <si>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</si>
  <si>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</si>
  <si>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</si>
  <si>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</si>
  <si>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</si>
  <si>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</si>
  <si>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</si>
  <si>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</si>
  <si>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</si>
  <si>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</si>
  <si>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</si>
  <si>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</si>
  <si>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</si>
  <si>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</si>
  <si>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</si>
  <si>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</si>
  <si>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</si>
  <si>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</si>
  <si>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</si>
  <si>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</si>
  <si>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</si>
  <si>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</si>
  <si>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</si>
  <si>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</si>
  <si>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</si>
  <si>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</si>
  <si>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</si>
  <si>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</si>
  <si>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</si>
  <si>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</si>
  <si>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</si>
  <si>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</si>
  <si>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</si>
  <si>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</si>
  <si>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</si>
  <si>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</si>
  <si>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</si>
  <si>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</si>
  <si>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</si>
  <si>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</si>
  <si>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</si>
  <si>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</si>
  <si>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</si>
  <si>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</si>
  <si>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</si>
  <si>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</si>
  <si>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</si>
  <si>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</si>
  <si>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</si>
  <si>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</si>
  <si>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</si>
  <si>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</si>
  <si>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</si>
  <si>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</si>
  <si>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</si>
  <si>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</si>
  <si>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</si>
  <si>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</si>
  <si>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</si>
  <si>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</si>
  <si>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</si>
  <si>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</si>
  <si>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</si>
  <si>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</si>
  <si>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</si>
  <si>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</si>
  <si>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</si>
  <si>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</si>
  <si>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</si>
  <si>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</si>
  <si>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</si>
  <si>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</si>
  <si>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</si>
  <si>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</si>
  <si>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</si>
  <si>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</si>
  <si>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</si>
  <si>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</si>
  <si>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</si>
  <si>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</si>
  <si>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</si>
  <si>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</si>
  <si>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</si>
  <si>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</si>
  <si>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</si>
  <si>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</si>
  <si>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</si>
  <si>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</si>
  <si>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</si>
  <si>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</si>
  <si>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</si>
  <si>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</si>
  <si>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</si>
  <si>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</si>
  <si>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</si>
  <si>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</si>
  <si>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</si>
  <si>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</si>
  <si>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</si>
  <si>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</si>
  <si>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</si>
  <si>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</si>
  <si>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</si>
  <si>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</si>
  <si>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</si>
  <si>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</si>
  <si>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</si>
  <si>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</si>
  <si>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</si>
  <si>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</si>
  <si>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</si>
  <si>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</si>
  <si>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</si>
  <si>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</si>
  <si>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</si>
  <si>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</si>
  <si>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</si>
  <si>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</si>
  <si>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</si>
  <si>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</si>
  <si>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</si>
  <si>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</si>
  <si>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</si>
  <si>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</si>
  <si>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</si>
  <si>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</si>
  <si>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</si>
  <si>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</si>
  <si>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</si>
  <si>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</si>
  <si>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</si>
  <si>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</si>
  <si>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</si>
  <si>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</si>
  <si>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</si>
  <si>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</si>
  <si>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</si>
  <si>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</si>
  <si>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</si>
  <si>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</si>
  <si>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</si>
  <si>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</si>
  <si>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</si>
  <si>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</si>
  <si>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</si>
  <si>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</si>
  <si>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</si>
  <si>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</si>
  <si>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</si>
  <si>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</si>
  <si>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</si>
  <si>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</si>
  <si>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</si>
  <si>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</si>
  <si>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</si>
  <si>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</si>
  <si>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</si>
  <si>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</si>
  <si>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</si>
  <si>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</si>
  <si>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</si>
  <si>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</si>
  <si>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</si>
  <si>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</si>
  <si>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</si>
  <si>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</si>
  <si>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</si>
  <si>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</si>
  <si>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</si>
  <si>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</si>
  <si>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</si>
  <si>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</si>
  <si>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</si>
  <si>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</si>
  <si>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</si>
  <si>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</si>
  <si>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</si>
  <si>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</si>
  <si>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</si>
  <si>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</si>
  <si>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</si>
  <si>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</si>
  <si>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</si>
  <si>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</si>
  <si>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</si>
  <si>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</si>
  <si>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</si>
  <si>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</si>
  <si>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</si>
  <si>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</si>
  <si>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</si>
  <si>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</si>
  <si>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</si>
  <si>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</si>
  <si>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</si>
  <si>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</si>
  <si>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</si>
  <si>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</si>
  <si>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</si>
  <si>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</si>
  <si>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</si>
  <si>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</si>
  <si>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</si>
  <si>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</si>
  <si>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</si>
  <si>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</si>
  <si>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</si>
  <si>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</si>
  <si>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</si>
  <si>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</si>
  <si>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</si>
  <si>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</si>
  <si>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</si>
  <si>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</si>
  <si>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</si>
  <si>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</si>
  <si>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</si>
  <si>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</si>
  <si>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</si>
  <si>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</si>
  <si>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</si>
  <si>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</si>
  <si>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</si>
  <si>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</si>
  <si>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</si>
  <si>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</si>
  <si>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</si>
  <si>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</si>
  <si>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</si>
  <si>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</si>
  <si>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</si>
  <si>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</si>
  <si>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</si>
  <si>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</si>
  <si>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</si>
  <si>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</si>
  <si>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</si>
  <si>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</si>
  <si>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</si>
  <si>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</si>
  <si>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</si>
  <si>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</si>
  <si>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</si>
  <si>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</si>
  <si>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</si>
  <si>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</si>
  <si>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</si>
  <si>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</si>
  <si>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</si>
  <si>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</si>
  <si>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</si>
  <si>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</si>
  <si>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</si>
  <si>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</si>
  <si>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</si>
  <si>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</si>
  <si>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</si>
  <si>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</si>
  <si>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</si>
  <si>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</si>
  <si>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</si>
  <si>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</si>
  <si>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</si>
  <si>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</si>
  <si>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</si>
  <si>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</si>
  <si>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</si>
  <si>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</si>
  <si>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</si>
  <si>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</si>
  <si>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</si>
  <si>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</si>
  <si>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</si>
  <si>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</si>
  <si>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</si>
  <si>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</si>
  <si>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</si>
  <si>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</si>
  <si>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</si>
  <si>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</si>
  <si>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</si>
  <si>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</si>
  <si>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</si>
  <si>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</si>
  <si>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</si>
  <si>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</si>
  <si>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</si>
  <si>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</si>
  <si>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</si>
  <si>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</si>
  <si>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</si>
  <si>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</si>
  <si>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</si>
  <si>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</si>
  <si>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</si>
  <si>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</si>
  <si>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</si>
  <si>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</si>
  <si>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</si>
  <si>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</si>
  <si>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</si>
  <si>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</si>
  <si>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</si>
  <si>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</si>
  <si>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</si>
  <si>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</si>
  <si>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</si>
  <si>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</si>
  <si>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</si>
  <si>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</si>
  <si>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</si>
  <si>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</si>
  <si>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</si>
  <si>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</si>
  <si>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</si>
  <si>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</si>
  <si>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</si>
  <si>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</si>
  <si>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</si>
  <si>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</si>
  <si>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</si>
  <si>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</si>
  <si>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</si>
  <si>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</si>
  <si>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</si>
  <si>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</si>
  <si>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</si>
  <si>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</si>
  <si>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</si>
  <si>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</si>
  <si>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</si>
  <si>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</si>
  <si>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</si>
  <si>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</si>
  <si>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</si>
  <si>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</si>
  <si>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</si>
  <si>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</si>
  <si>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</si>
  <si>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</si>
  <si>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</si>
  <si>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</si>
  <si>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</si>
  <si>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</si>
  <si>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</si>
  <si>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</si>
  <si>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</si>
  <si>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</si>
  <si>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</si>
  <si>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</si>
  <si>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</si>
  <si>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</si>
  <si>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</si>
  <si>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</si>
  <si>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</si>
  <si>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</si>
  <si>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</si>
  <si>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</si>
  <si>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</si>
  <si>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</si>
  <si>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</si>
  <si>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</si>
  <si>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</si>
  <si>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</si>
  <si>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</si>
  <si>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</si>
  <si>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</si>
  <si>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</si>
  <si>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</si>
  <si>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</si>
  <si>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</si>
  <si>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</si>
  <si>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</si>
  <si>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</si>
  <si>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</si>
  <si>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</si>
  <si>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</si>
  <si>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</si>
  <si>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</si>
  <si>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</si>
  <si>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</si>
  <si>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</si>
  <si>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</si>
  <si>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</si>
  <si>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</si>
  <si>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</si>
  <si>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</si>
  <si>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</si>
  <si>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</si>
  <si>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</si>
  <si>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</si>
  <si>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</si>
  <si>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</si>
  <si>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</si>
  <si>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</si>
  <si>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</si>
  <si>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</si>
  <si>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</si>
  <si>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</si>
  <si>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</si>
  <si>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</si>
  <si>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</si>
  <si>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</si>
  <si>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</si>
  <si>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</si>
  <si>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</si>
  <si>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</si>
  <si>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</si>
  <si>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</si>
  <si>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</si>
  <si>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</si>
  <si>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</si>
  <si>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</si>
  <si>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</si>
  <si>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</si>
  <si>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</si>
  <si>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</si>
  <si>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</si>
  <si>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</si>
  <si>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</si>
  <si>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</si>
  <si>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</si>
  <si>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</si>
  <si>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</si>
  <si>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</si>
  <si>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</si>
  <si>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</si>
  <si>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</si>
  <si>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</si>
  <si>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</si>
  <si>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</si>
  <si>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</si>
  <si>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</si>
  <si>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</si>
  <si>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</si>
  <si>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</si>
  <si>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</si>
  <si>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</si>
  <si>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</si>
  <si>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</si>
  <si>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</si>
  <si>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</si>
  <si>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</si>
  <si>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</si>
  <si>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</si>
  <si>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</si>
  <si>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</si>
  <si>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</si>
  <si>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</si>
  <si>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</si>
  <si>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</si>
  <si>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</si>
  <si>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</si>
  <si>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</si>
  <si>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</si>
  <si>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</si>
  <si>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</si>
  <si>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</si>
  <si>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</si>
  <si>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</si>
  <si>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</si>
  <si>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</si>
  <si>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</si>
  <si>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</si>
  <si>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</si>
  <si>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</si>
  <si>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</si>
  <si>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</si>
  <si>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</si>
  <si>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</si>
  <si>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</si>
  <si>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</si>
  <si>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</si>
  <si>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</si>
  <si>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</si>
  <si>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</si>
  <si>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</si>
  <si>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</si>
  <si>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</si>
  <si>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</si>
  <si>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</si>
  <si>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</si>
  <si>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</si>
  <si>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</si>
  <si>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</si>
  <si>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</si>
  <si>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</si>
  <si>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</si>
  <si>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</si>
  <si>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</si>
  <si>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</si>
  <si>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</si>
  <si>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</si>
  <si>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</si>
  <si>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</si>
  <si>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</si>
  <si>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</si>
  <si>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</si>
  <si>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</si>
  <si>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</si>
  <si>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</si>
  <si>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</si>
  <si>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</si>
  <si>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</si>
  <si>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</si>
  <si>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</si>
  <si>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</si>
  <si>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</si>
  <si>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</si>
  <si>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</si>
  <si>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</si>
  <si>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</si>
  <si>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</si>
  <si>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</si>
  <si>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</si>
  <si>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</si>
  <si>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</si>
  <si>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</si>
  <si>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</si>
  <si>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</si>
  <si>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</si>
  <si>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</si>
  <si>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</si>
  <si>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</si>
  <si>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</si>
  <si>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</si>
  <si>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</si>
  <si>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</si>
  <si>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</si>
  <si>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</si>
  <si>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</si>
  <si>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</si>
  <si>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</si>
  <si>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</si>
  <si>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</si>
  <si>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</si>
  <si>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</si>
  <si>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</si>
  <si>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</si>
  <si>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</si>
  <si>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</si>
  <si>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</si>
  <si>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</si>
  <si>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</si>
  <si>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</si>
  <si>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</si>
  <si>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</si>
  <si>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</si>
  <si>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</si>
  <si>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</si>
  <si>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</si>
  <si>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</si>
  <si>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</si>
  <si>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</si>
  <si>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</si>
  <si>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</si>
  <si>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</si>
  <si>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</si>
  <si>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</si>
  <si>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</si>
  <si>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</si>
  <si>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</si>
  <si>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</si>
  <si>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</si>
  <si>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</si>
  <si>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</si>
  <si>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</si>
  <si>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</si>
  <si>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</si>
  <si>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</si>
  <si>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</si>
  <si>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</si>
  <si>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</si>
  <si>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</si>
  <si>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</si>
  <si>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</si>
  <si>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</si>
  <si>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</si>
  <si>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</si>
  <si>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</si>
  <si>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</si>
  <si>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</si>
  <si>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</si>
  <si>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</si>
  <si>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</si>
  <si>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</si>
  <si>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</si>
  <si>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</si>
  <si>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</si>
  <si>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</si>
  <si>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</si>
  <si>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</si>
  <si>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</si>
  <si>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</si>
  <si>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</si>
  <si>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</si>
  <si>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</si>
  <si>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</si>
  <si>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</si>
  <si>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</si>
  <si>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</si>
  <si>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</si>
  <si>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</si>
  <si>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</si>
  <si>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</si>
  <si>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</si>
  <si>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</si>
  <si>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</si>
  <si>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</si>
  <si>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</si>
  <si>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</si>
  <si>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</si>
  <si>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</si>
  <si>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</si>
  <si>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</si>
  <si>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</si>
  <si>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</si>
  <si>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</si>
  <si>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</si>
  <si>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</si>
  <si>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</si>
  <si>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</si>
  <si>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</si>
  <si>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</si>
  <si>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</si>
  <si>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</si>
  <si>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</si>
  <si>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</si>
  <si>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</si>
  <si>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</si>
  <si>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</si>
  <si>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</si>
  <si>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</si>
  <si>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</si>
  <si>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</si>
  <si>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</si>
  <si>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</si>
  <si>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</si>
  <si>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</si>
  <si>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</si>
  <si>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</si>
  <si>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</si>
  <si>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</si>
  <si>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</si>
  <si>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</si>
  <si>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</si>
  <si>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</si>
  <si>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</si>
  <si>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</si>
  <si>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</si>
  <si>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</si>
  <si>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</si>
  <si>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</si>
  <si>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</si>
  <si>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</si>
  <si>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</si>
  <si>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</si>
  <si>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</si>
  <si>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</si>
  <si>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</si>
  <si>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</si>
  <si>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</si>
  <si>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</si>
  <si>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</si>
  <si>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</si>
  <si>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</si>
  <si>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</si>
  <si>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</si>
  <si>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</si>
  <si>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</si>
  <si>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</si>
  <si>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</si>
  <si>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</si>
  <si>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</si>
  <si>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</si>
  <si>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</si>
  <si>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</si>
  <si>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</si>
  <si>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</si>
  <si>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</si>
  <si>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</si>
  <si>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</si>
  <si>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</si>
  <si>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</si>
  <si>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</si>
  <si>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</si>
  <si>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NO PCM</t>
  </si>
  <si>
    <t>EM team on the way need 20 Min</t>
  </si>
  <si>
    <t>sceco cut in area after HUB site restored site still down team on the way check localy need 75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</si>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</sst>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3" totalsRowShown="0" headerRowDxfId="174" dataDxfId="173" headerRowBorderDxfId="171" tableBorderDxfId="172" totalsRowBorderDxfId="170">
  <autoFilter ref="A1:L5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9" totalsRowShown="0" headerRowDxfId="157" dataDxfId="156" headerRowBorderDxfId="154" tableBorderDxfId="155" totalsRowBorderDxfId="153">
  <autoFilter ref="A1:CJ16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7" totalsRowShown="0" headerRowDxfId="48" dataDxfId="47" headerRowBorderDxfId="45" tableBorderDxfId="46" totalsRowBorderDxfId="44">
  <autoFilter ref="A1:L46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9" totalsRowShown="0" headerRowDxfId="31" dataDxfId="30" headerRowBorderDxfId="28" tableBorderDxfId="29">
  <autoFilter ref="A1:L11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43" totalsRowShown="0" headerRowDxfId="15" dataDxfId="14" headerRowBorderDxfId="12" tableBorderDxfId="13">
  <autoFilter ref="A1:L4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3"/>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318.75893090277532</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45981.707356828701</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45981.707356828701</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45981.707356828701</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45981.707356828701</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45981.707356828701</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45981.707356828701</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45981.707356828701</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45981.707356828701</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45981.707356828701</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45981.707356828701</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45981.707356828701</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45981.707356828701</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45981.707356828701</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45981.707356828701</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45981.707356828701</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45981.707356828701</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45981.707356828701</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45981.707356828701</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45981.707356828701</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45981.707356828701</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45981.707356828701</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45981.707356828701</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45981.707356828701</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45981.707356828701</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45981.707356828701</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45981.707356828701</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45981.707356828701</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45981.707356828701</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45981.707356828701</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45981.707356828701</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45981.707356828701</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45981.707356828701</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45981.707356828701</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45981.707356828701</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45981.707356828701</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45981.707356828701</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45981.707356828701</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45981.707356828701</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45981.707356828701</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45981.707356828701</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45981.707356828701</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45981.707356828701</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45981.707356828701</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45981.707356828701</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45981.707356828701</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45981.707356828701</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45981.707356828701</v>
      </c>
      <c r="H49" s="143"/>
      <c r="I49" s="141" t="str">
        <f>IFERROR(VLOOKUP(D49,DB!A:F,6,0),"")</f>
        <v/>
      </c>
      <c r="J49" s="141" t="str">
        <f>IFERROR(VLOOKUP(D49,DB!A:G,7,0),"")</f>
        <v/>
      </c>
      <c r="K49" s="145"/>
      <c r="L49" s="146" t="str">
        <f>IFERROR(VLOOKUP(D49,DB!A:I,9,0),"")</f>
        <v/>
      </c>
    </row>
    <row r="50" spans="1:12" ht="15" customHeight="1">
      <c r="A50" s="140"/>
      <c r="B50" s="141" t="str">
        <f>IFERROR(VLOOKUP(D50,DB!A:K,11,0),"")</f>
        <v/>
      </c>
      <c r="C50" s="141"/>
      <c r="D50" s="133"/>
      <c r="E50" s="142"/>
      <c r="F50" s="143"/>
      <c r="G50" s="144">
        <f ca="1">IFERROR(NOW()-F50,"-")</f>
        <v>45981.707356828701</v>
      </c>
      <c r="H50" s="143"/>
      <c r="I50" s="141" t="str">
        <f>IFERROR(VLOOKUP(D50,DB!A:F,6,0),"")</f>
        <v/>
      </c>
      <c r="J50" s="141" t="str">
        <f>IFERROR(VLOOKUP(D50,DB!A:G,7,0),"")</f>
        <v/>
      </c>
      <c r="K50" s="145"/>
      <c r="L50" s="146" t="str">
        <f>IFERROR(VLOOKUP(D50,DB!A:I,9,0),"")</f>
        <v/>
      </c>
    </row>
    <row r="51" spans="1:12" ht="15" customHeight="1">
      <c r="A51" s="140"/>
      <c r="B51" s="141" t="str">
        <f>IFERROR(VLOOKUP(D51,DB!A:K,11,0),"")</f>
        <v/>
      </c>
      <c r="C51" s="141"/>
      <c r="D51" s="133"/>
      <c r="E51" s="142"/>
      <c r="F51" s="143"/>
      <c r="G51" s="144">
        <f ca="1">IFERROR(NOW()-F51,"-")</f>
        <v>45981.707356828701</v>
      </c>
      <c r="H51" s="143"/>
      <c r="I51" s="141" t="str">
        <f>IFERROR(VLOOKUP(D51,DB!A:F,6,0),"")</f>
        <v/>
      </c>
      <c r="J51" s="141" t="str">
        <f>IFERROR(VLOOKUP(D51,DB!A:G,7,0),"")</f>
        <v/>
      </c>
      <c r="K51" s="145"/>
      <c r="L51" s="146" t="str">
        <f>IFERROR(VLOOKUP(D51,DB!A:I,9,0),"")</f>
        <v/>
      </c>
    </row>
    <row r="52" spans="1:12" ht="15" customHeight="1">
      <c r="A52" s="140"/>
      <c r="B52" s="141" t="str">
        <f>IFERROR(VLOOKUP(D52,DB!A:K,11,0),"")</f>
        <v/>
      </c>
      <c r="C52" s="141"/>
      <c r="D52" s="133"/>
      <c r="E52" s="142"/>
      <c r="F52" s="143"/>
      <c r="G52" s="144">
        <f ca="1">IFERROR(NOW()-F52,"-")</f>
        <v>45981.707356828701</v>
      </c>
      <c r="H52" s="143"/>
      <c r="I52" s="141" t="str">
        <f>IFERROR(VLOOKUP(D52,DB!A:F,6,0),"")</f>
        <v/>
      </c>
      <c r="J52" s="141" t="str">
        <f>IFERROR(VLOOKUP(D52,DB!A:G,7,0),"")</f>
        <v/>
      </c>
      <c r="K52" s="145"/>
      <c r="L52" s="146" t="str">
        <f>IFERROR(VLOOKUP(D52,DB!A:I,9,0),"")</f>
        <v/>
      </c>
    </row>
    <row r="53" spans="1:12" ht="15" customHeight="1">
      <c r="A53" s="147"/>
      <c r="B53" s="134" t="str">
        <f>IFERROR(VLOOKUP(D53,DB!A:K,11,0),"")</f>
        <v/>
      </c>
      <c r="C53" s="134"/>
      <c r="D53" s="148"/>
      <c r="E53" s="135"/>
      <c r="F53" s="136"/>
      <c r="G53" s="137">
        <f ca="1">IFERROR(NOW()-F53,"-")</f>
        <v>45981.707356828701</v>
      </c>
      <c r="H53" s="136"/>
      <c r="I53" s="134" t="str">
        <f>IFERROR(VLOOKUP(D53,DB!A:F,6,0),"")</f>
        <v/>
      </c>
      <c r="J53" s="134" t="str">
        <f>IFERROR(VLOOKUP(D53,DB!A:G,7,0),"")</f>
        <v/>
      </c>
      <c r="K53" s="138"/>
      <c r="L53" s="139" t="str">
        <f>IFERROR(VLOOKUP(D53,DB!A:I,9,0),"")</f>
        <v/>
      </c>
    </row>
  </sheetData>
  <customSheetViews>
    <customSheetView guid="{F6042A99-DD27-4453-835D-0834D95730CC}" filter="1" showAutoFilter="1">
      <pageMargins left="0" right="0" top="0" bottom="0" header="0" footer="0"/>
      <autoFilter ref="B1:M1" xr:uid="{813B264A-4C5C-49A4-BC23-916123050C23}"/>
    </customSheetView>
  </customSheetViews>
  <dataValidations count="2">
    <dataValidation allowBlank="1" showInputMessage="1" showErrorMessage="1" sqref="E1" xr:uid="{5DBA255D-CDD9-49FB-AD3C-AF70AB4EE696}"/>
    <dataValidation type="list" allowBlank="1" showInputMessage="1" showErrorMessage="1" sqref="E2:E5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9"/>
  <sheetViews>
    <sheetView workbookViewId="0">
      <pane ySplit="1" topLeftCell="J9" activePane="bottomLeft" state="frozen"/>
      <selection pane="bottomLeft" activeCell="F4" sqref="F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156.70751886573998</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45981.707356828701</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45981.707356828701</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45981.707356828701</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45981.707356828701</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45981.707356828701</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45981.707356828701</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45981.707356828701</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45981.707356828701</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45981.707356828701</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45981.707356828701</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45981.707356828701</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45981.707356828701</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45981.707356828701</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45981.707356828701</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45981.707356828701</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45981.707356828701</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45981.707356828701</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45981.707356828701</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45981.707356828701</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45981.707356828701</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45981.707356828701</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45981.707356828701</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45981.707356828701</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45981.707356828701</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45981.707356828701</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45981.707356828701</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45981.707356828701</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45981.707356828701</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45981.707356828701</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45981.707356828701</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45981.707356828701</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45981.707356828701</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45981.707356828701</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45981.707356828701</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45981.707356828701</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45981.707356828701</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45981.707356828701</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45981.707356828701</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45981.707356828701</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45981.707356828701</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45981.707356828701</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45981.707356828701</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45981.707356828701</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45981.707356828701</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45981.707356828701</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45981.707356828701</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45981.707356828701</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45981.707356828701</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45981.707356828701</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45981.707356828701</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45981.707356828701</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45981.707356828701</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45981.707356828701</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45981.707356828701</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45981.707356828701</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45981.707356828701</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45981.707356828701</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45981.707356828701</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45981.707356828701</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45981.707356828701</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45981.707356828701</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45981.707356828701</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45981.707356828701</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45981.707356828701</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45981.707356828701</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45981.707356828701</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45981.707356828701</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45981.707356828701</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45981.707356828701</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45981.707356828701</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45981.707356828701</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45981.707356828701</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45981.707356828701</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45981.707356828701</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45981.707356828701</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45981.707356828701</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45981.707356828701</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45981.707356828701</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45981.707356828701</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45981.707356828701</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45981.707356828701</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45981.707356828701</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45981.707356828701</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45981.707356828701</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45981.707356828701</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45981.707356828701</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45981.707356828701</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45981.707356828701</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45981.707356828701</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45981.707356828701</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45981.707356828701</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45981.707356828701</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45981.707356828701</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45981.707356828701</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45981.707356828701</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45981.707356828701</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45981.707356828701</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45981.707356828701</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45981.707356828701</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45981.707356828701</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45981.707356828701</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45981.707356828701</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45981.707356828701</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45981.707356828701</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45981.707356828701</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45981.707356828701</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45981.707356828701</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45981.707356828701</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45981.707356828701</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45981.707356828701</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45981.707356828701</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45981.707356828701</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45981.707356828701</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45981.707356828701</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45981.707356828701</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45981.707356828701</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45981.707356828701</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45981.707356828701</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45981.707356828701</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45981.707356828701</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45981.707356828701</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45981.707356828701</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45981.707356828701</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45981.707356828701</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45981.707356828701</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45981.707356828701</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45981.707356828701</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45981.707356828701</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45981.707356828701</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45981.707356828701</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45981.707356828701</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45981.707356828701</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45981.707356828701</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45981.707356828701</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45981.707356828701</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45981.707356828701</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45981.707356828701</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45981.707356828701</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45981.707356828701</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45981.707356828701</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45981.707356828701</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45981.707356828701</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45981.707356828701</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45981.707356828701</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45981.707356828701</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45981.707356828701</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45981.707356828701</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45981.707356828701</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45981.707356828701</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45981.707356828701</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45981.707356828701</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45981.707356828701</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45981.707356828701</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45981.707356828701</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45981.707356828701</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45981.707356828701</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45981.707356828701</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45981.707356828701</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45981.707356828701</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45981.707356828701</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45981.707356828701</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45981.707356828701</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45981.707356828701</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45981.707356828701</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45981.707356828701</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45981.707356828701</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sheetData>
  <dataValidations count="2">
    <dataValidation allowBlank="1" showInputMessage="1" showErrorMessage="1" sqref="E1" xr:uid="{4D935161-CDD3-4592-B877-3FB59C99E142}"/>
    <dataValidation type="list" allowBlank="1" showInputMessage="1" showErrorMessage="1" sqref="E3:E16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D7" sqref="D7"/>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85"/>
      <c r="B2" s="61"/>
      <c r="C2" s="18"/>
      <c r="D2" s="18"/>
      <c r="E2" s="18"/>
      <c r="F2" s="20"/>
      <c r="G2" s="21"/>
      <c r="H2" s="22"/>
      <c r="I2" s="19"/>
      <c r="J2" s="18"/>
      <c r="K2" s="45"/>
      <c r="L2" s="23" t="str">
        <f>IFERROR(VLOOKUP(D2,DB!A:I,9,0),"")</f>
        <v/>
      </c>
    </row>
    <row r="3" spans="1:13" ht="15" customHeight="1">
      <c r="A3" s="19"/>
      <c r="B3" s="61" t="str">
        <f>IFERROR(VLOOKUP(D3,DB!A:K,11,0),"")</f>
        <v/>
      </c>
      <c r="C3" s="18"/>
      <c r="D3" s="61"/>
      <c r="E3" s="18"/>
      <c r="F3" s="20"/>
      <c r="G3" s="21">
        <f t="shared" ref="G2:G63" ca="1" si="0">IFERROR(NOW()-F3,"-")</f>
        <v>45981.707356828701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45981.707356828701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45981.707356828701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45981.707356828701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45981.707356828701</v>
      </c>
      <c r="H7" s="22"/>
      <c r="I7" s="19" t="str">
        <f>IFERROR(VLOOKUP(D7,DB!A:F,6,0),"")</f>
        <v/>
      </c>
      <c r="J7" s="18" t="str">
        <f>IFERROR(VLOOKUP(D7,DB!A:G,7,0),"")</f>
        <v/>
      </c>
      <c r="K7" s="45"/>
      <c r="L7" s="23" t="str">
        <f>IFERROR(VLOOKUP(D7,DB!A:I,9,0),"")</f>
        <v/>
      </c>
    </row>
    <row r="8" spans="1:13" ht="15" customHeight="1">
      <c r="A8" s="19"/>
      <c r="B8" s="61" t="str">
        <f>IFERROR(VLOOKUP(D8,DB!A:K,11,0),"")</f>
        <v/>
      </c>
      <c r="C8" s="18"/>
      <c r="D8" s="18" t="s">
        <v>39105</v>
      </c>
      <c r="E8" s="18"/>
      <c r="F8" s="20"/>
      <c r="G8" s="21">
        <f t="shared" ca="1" si="0"/>
        <v>45981.707356828701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45981.707356828701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45981.707356828701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45981.707356828701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45981.707356828701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45981.707356828701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45981.707356828701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45981.707356828701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45981.707356828701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45981.707356828701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45981.707356828701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45981.707356828701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45981.707356828701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45981.707356828701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45981.707356828701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45981.707356828701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45981.707356828701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45981.707356828701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45981.707356828701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45981.707356828701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45981.707356828701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45981.707356828701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45981.707356828701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45981.707356828701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45981.707356828701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45981.707356828701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45981.707356828701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45981.707356828701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45981.707356828701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45981.707356828701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45981.707356828701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45981.707356828701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45981.707356828701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45981.707356828701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45981.707356828701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45981.707356828701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45981.707356828701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45981.707356828701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45981.707356828701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45981.707356828701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45981.707356828701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45981.707356828701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45981.707356828701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45981.707356828701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45981.707356828701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45981.707356828701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45981.707356828701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45981.707356828701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45981.707356828701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45981.707356828701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45981.707356828701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45981.707356828701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45981.707356828701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45981.707356828701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45981.707356828701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45981.707356828701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45981.707356828701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45981.707356828701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45981.707356828701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45981.707356828701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45981.707356828701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45981.707356828701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45981.707356828701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45981.707356828701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45981.707356828701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45981.707356828701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45981.707356828701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45981.707356828701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45981.707356828701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45981.707356828701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45981.707356828701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45981.707356828701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45981.707356828701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45981.707356828701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45981.707356828701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45981.707356828701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45981.707356828701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45981.707356828701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45981.707356828701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45981.707356828701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45981.707356828701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45981.707356828701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45981.707356828701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45981.707356828701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45981.707356828701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45981.707356828701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45981.707356828701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45981.707356828701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45981.707356828701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45981.707356828701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45981.707356828701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45981.707356828701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45981.707356828701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45981.707356828701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45981.707356828701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45981.707356828701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45981.707356828701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45981.707356828701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45981.707356828701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45981.707356828701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45981.707356828701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45981.707356828701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45981.707356828701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45981.707356828701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45981.707356828701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45981.707356828701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45981.707356828701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45981.707356828701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45981.707356828701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45981.707356828701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45981.707356828701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45981.707356828701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45981.707356828701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45981.707356828701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45981.707356828701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45981.707356828701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45981.707356828701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45981.707356828701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45981.707356828701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45981.707356828701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45981.707356828701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45981.707356828701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45981.707356828701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45981.707356828701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45981.707356828701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45981.707356828701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45981.707356828701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45981.707356828701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45981.707356828701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45981.707356828701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45981.707356828701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45981.707356828701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45981.707356828701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45981.707356828701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45981.707356828701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45981.707356828701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45981.707356828701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45981.707356828701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45981.707356828701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45981.707356828701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45981.707356828701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45981.707356828701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45981.707356828701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45981.707356828701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45981.707356828701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45981.707356828701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45981.707356828701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45981.707356828701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45981.707356828701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45981.707356828701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45981.707356828701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45981.707356828701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45981.707356828701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45981.707356828701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45981.707356828701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45981.707356828701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45981.707356828701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45981.707356828701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45981.707356828701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45981.707356828701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45981.707356828701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45981.707356828701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45981.707356828701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45981.707356828701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45981.707356828701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45981.707356828701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45981.707356828701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45981.707356828701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45981.707356828701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45981.707356828701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45981.707356828701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45981.707356828701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45981.707356828701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45981.707356828701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45981.707356828701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45981.707356828701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45981.707356828701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45981.707356828701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45981.707356828701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45981.707356828701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45981.707356828701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45981.707356828701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45981.707356828701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45981.707356828701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45981.707356828701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45981.707356828701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45981.707356828701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45981.707356828701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45981.707356828701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45981.707356828701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45981.707356828701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45981.707356828701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45981.707356828701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45981.707356828701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45981.707356828701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45981.707356828701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45981.707356828701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45981.707356828701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45981.707356828701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45981.707356828701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45981.707356828701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45981.707356828701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45981.707356828701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45981.707356828701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45981.707356828701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45981.707356828701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45981.707356828701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45981.707356828701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45981.707356828701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45981.707356828701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45981.707356828701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45981.707356828701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45981.707356828701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45981.707356828701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45981.707356828701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45981.707356828701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45981.707356828701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45981.707356828701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45981.707356828701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45981.707356828701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45981.707356828701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45981.707356828701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45981.707356828701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45981.707356828701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45981.707356828701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45981.707356828701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45981.707356828701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45981.707356828701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45981.707356828701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45981.707356828701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45981.707356828701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45981.707356828701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45981.707356828701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45981.707356828701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45981.707356828701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45981.707356828701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45981.707356828701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45981.707356828701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45981.707356828701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45981.707356828701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45981.707356828701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45981.707356828701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45981.707356828701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45981.707356828701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45981.707356828701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45981.707356828701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45981.707356828701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45981.707356828701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45981.707356828701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45981.707356828701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45981.707356828701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45981.707356828701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45981.707356828701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45981.707356828701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45981.707356828701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45981.707356828701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45981.707356828701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45981.707356828701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45981.707356828701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45981.707356828701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45981.707356828701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45981.707356828701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45981.707356828701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45981.707356828701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45981.707356828701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45981.707356828701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45981.707356828701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45981.707356828701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45981.707356828701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45981.707356828701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45981.707356828701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45981.707356828701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45981.707356828701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45981.707356828701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45981.707356828701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45981.707356828701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45981.707356828701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45981.707356828701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45981.707356828701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45981.707356828701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45981.707356828701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45981.707356828701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45981.707356828701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45981.707356828701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45981.707356828701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45981.707356828701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45981.707356828701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45981.707356828701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45981.707356828701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45981.707356828701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45981.707356828701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45981.707356828701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45981.707356828701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45981.707356828701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45981.707356828701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45981.707356828701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45981.707356828701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45981.707356828701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45981.707356828701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45981.707356828701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45981.707356828701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45981.707356828701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45981.707356828701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45981.707356828701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45981.707356828701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45981.707356828701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45981.707356828701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45981.707356828701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45981.707356828701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45981.707356828701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45981.707356828701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45981.707356828701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45981.707356828701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45981.707356828701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45981.707356828701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45981.707356828701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45981.707356828701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45981.707356828701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45981.707356828701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45981.707356828701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45981.707356828701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45981.707356828701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45981.707356828701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45981.707356828701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45981.707356828701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45981.707356828701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45981.707356828701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45981.707356828701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45981.707356828701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45981.707356828701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45981.707356828701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45981.707356828701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45981.707356828701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45981.707356828701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45981.707356828701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45981.707356828701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45981.707356828701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45981.707356828701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45981.707356828701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45981.707356828701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45981.707356828701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45981.707356828701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45981.707356828701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45981.707356828701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45981.707356828701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45981.707356828701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45981.707356828701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45981.707356828701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45981.707356828701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45981.707356828701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45981.707356828701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45981.707356828701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45981.707356828701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45981.707356828701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45981.707356828701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45981.707356828701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45981.707356828701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45981.707356828701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45981.707356828701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45981.707356828701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45981.707356828701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45981.707356828701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45981.707356828701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45981.707356828701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45981.707356828701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45981.707356828701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45981.707356828701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45981.707356828701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45981.707356828701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45981.707356828701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45981.707356828701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45981.707356828701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45981.707356828701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45981.707356828701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45981.707356828701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45981.707356828701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45981.707356828701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45981.707356828701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45981.707356828701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45981.707356828701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45981.707356828701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45981.707356828701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45981.707356828701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45981.707356828701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45981.707356828701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45981.707356828701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45981.707356828701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45981.707356828701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45981.707356828701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45981.707356828701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45981.707356828701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45981.707356828701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45981.707356828701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45981.707356828701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45981.707356828701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45981.707356828701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45981.707356828701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45981.707356828701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45981.707356828701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45981.707356828701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45981.707356828701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45981.707356828701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45981.707356828701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45981.707356828701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45981.707356828701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45981.707356828701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45981.707356828701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45981.707356828701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45981.707356828701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45981.707356828701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45981.707356828701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45981.707356828701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45981.707356828701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45981.707356828701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45981.707356828701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45981.707356828701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45981.707356828701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45981.707356828701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45981.707356828701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45981.707356828701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45981.707356828701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45981.707356828701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45981.707356828701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45981.707356828701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45981.707356828701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45981.707356828701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45981.707356828701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45981.707356828701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45981.707356828701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45981.707356828701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45981.707356828701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45981.707356828701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45981.707356828701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45981.707356828701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45981.707356828701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45981.707356828701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45981.707356828701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45981.707356828701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45981.707356828701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45981.707356828701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45981.707356828701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45981.707356828701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45981.707356828701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45981.707356828701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45981.707356828701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45981.707356828701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45981.707356828701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45981.707356828701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45981.707356828701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45981.707356828701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45981.707356828701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45981.707356828701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45981.707356828701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45981.707356828701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45981.707356828701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45981.707356828701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45981.707356828701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45981.707356828701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45981.707356828701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45981.707356828701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45981.707356828701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45981.707356828701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45981.707356828701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45981.707356828701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45981.707356828701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45981.707356828701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45981.707356828701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45981.707356828701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45981.707356828701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45981.707356828701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45981.707356828701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45981.707356828701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45981.707356828701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45981.707356828701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45981.707356828701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45981.707356828701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45981.707356828701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45981.707356828701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45981.707356828701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45981.707356828701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45981.707356828701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45981.707356828701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45981.707356828701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45981.707356828701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45981.707356828701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45981.707356828701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45981.707356828701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45981.707356828701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45981.707356828701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45981.707356828701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45981.707356828701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45981.707356828701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45981.707356828701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45981.707356828701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45981.707356828701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45981.707356828701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45981.707356828701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45981.707356828701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45981.707356828701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45981.707356828701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45981.707356828701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45981.707356828701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45981.707356828701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45981.707356828701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45981.707356828701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45981.707356828701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45981.707356828701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45981.707356828701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45981.707356828701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45981.707356828701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45981.707356828701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45981.707356828701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45981.707356828701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45981.707356828701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45981.707356828701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45981.707356828701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45981.707356828701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45981.707356828701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45981.707356828701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45981.707356828701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45981.707356828701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45981.707356828701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45981.707356828701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45981.707356828701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45981.707356828701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45981.707356828701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45981.707356828701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45981.707356828701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45981.707356828701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45981.707356828701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45981.707356828701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45981.707356828701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45981.707356828701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45981.707356828701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45981.707356828701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45981.707356828701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45981.707356828701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45981.707356828701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45981.707356828701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45981.707356828701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45981.707356828701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45981.707356828701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45981.707356828701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45981.707356828701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45981.707356828701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45981.707356828701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45981.707356828701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45981.707356828701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45981.707356828701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45981.707356828701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45981.707356828701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45981.707356828701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45981.707356828701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45981.707356828701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45981.707356828701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45981.707356828701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45981.707356828701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45981.707356828701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45981.707356828701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45981.707356828701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45981.707356828701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45981.707356828701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45981.707356828701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45981.707356828701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45981.707356828701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45981.707356828701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45981.707356828701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45981.707356828701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45981.707356828701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45981.707356828701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45981.707356828701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45981.707356828701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45981.707356828701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45981.707356828701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45981.707356828701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45981.707356828701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45981.707356828701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45981.707356828701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45981.707356828701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45981.707356828701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45981.707356828701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45981.707356828701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45981.707356828701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45981.707356828701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45981.707356828701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45981.707356828701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45981.707356828701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45981.707356828701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45981.707356828701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45981.707356828701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45981.707356828701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45981.707356828701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45981.707356828701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45981.707356828701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45981.707356828701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45981.707356828701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45981.707356828701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45981.707356828701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45981.707356828701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45981.707356828701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45981.707356828701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45981.707356828701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45981.707356828701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45981.707356828701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45981.707356828701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45981.707356828701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45981.707356828701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45981.707356828701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45981.707356828701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45981.707356828701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45981.707356828701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45981.707356828701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45981.707356828701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45981.707356828701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45981.707356828701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45981.707356828701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45981.707356828701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45981.707356828701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45981.707356828701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45981.707356828701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45981.707356828701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45981.707356828701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45981.707356828701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45981.707356828701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45981.707356828701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45981.707356828701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45981.707356828701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45981.707356828701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45981.707356828701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45981.707356828701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45981.707356828701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45981.707356828701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45981.707356828701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45981.707356828701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45981.707356828701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45981.707356828701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45981.707356828701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45981.707356828701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45981.707356828701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45981.707356828701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45981.707356828701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45981.707356828701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45981.707356828701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45981.707356828701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45981.707356828701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45981.707356828701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45981.707356828701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45981.707356828701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45981.707356828701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45981.707356828701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45981.707356828701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45981.707356828701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45981.707356828701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45981.707356828701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45981.707356828701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45981.707356828701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45981.707356828701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45981.707356828701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45981.707356828701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45981.707356828701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45981.707356828701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45981.707356828701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45981.707356828701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45981.707356828701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45981.707356828701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45981.707356828701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45981.707356828701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45981.707356828701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45981.707356828701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45981.707356828701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45981.707356828701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45981.707356828701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45981.707356828701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45981.707356828701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45981.707356828701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45981.707356828701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45981.707356828701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45981.707356828701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45981.707356828701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45981.707356828701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45981.707356828701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45981.707356828701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45981.707356828701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45981.707356828701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45981.707356828701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45981.707356828701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45981.707356828701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45981.707356828701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45981.707356828701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45981.707356828701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45981.707356828701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45981.707356828701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45981.707356828701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45981.707356828701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45981.707356828701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45981.707356828701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45981.707356828701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45981.707356828701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45981.707356828701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45981.707356828701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45981.707356828701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45981.707356828701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45981.707356828701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45981.707356828701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45981.707356828701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45981.707356828701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45981.707356828701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45981.707356828701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45981.707356828701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45981.707356828701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45981.707356828701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45981.707356828701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45981.707356828701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45981.707356828701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45981.707356828701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45981.707356828701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45981.707356828701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45981.707356828701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45981.707356828701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45981.707356828701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45981.707356828701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45981.707356828701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45981.707356828701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45981.707356828701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45981.707356828701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45981.707356828701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45981.707356828701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45981.707356828701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45981.707356828701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45981.707356828701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45981.707356828701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45981.707356828701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45981.707356828701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45981.707356828701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45981.707356828701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45981.707356828701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45981.707356828701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45981.707356828701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45981.707356828701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45981.707356828701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45981.707356828701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45981.707356828701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45981.707356828701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45981.707356828701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45981.707356828701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45981.707356828701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45981.707356828701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45981.707356828701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45981.707356828701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45981.707356828701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45981.707356828701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45981.707356828701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45981.707356828701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45981.707356828701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45981.707356828701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45981.707356828701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45981.707356828701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45981.707356828701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45981.707356828701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45981.707356828701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45981.707356828701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45981.707356828701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45981.707356828701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45981.707356828701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45981.707356828701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45981.707356828701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45981.707356828701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45981.707356828701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45981.707356828701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45981.707356828701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45981.707356828701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45981.707356828701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45981.707356828701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45981.707356828701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45981.707356828701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45981.707356828701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45981.707356828701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45981.707356828701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45981.707356828701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45981.707356828701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45981.707356828701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45981.707356828701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45981.707356828701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45981.707356828701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45981.707356828701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45981.707356828701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45981.707356828701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45981.707356828701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45981.707356828701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45981.707356828701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45981.707356828701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45981.707356828701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45981.707356828701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45981.707356828701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45981.707356828701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45981.707356828701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45981.707356828701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45981.707356828701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45981.707356828701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45981.707356828701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45981.707356828701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45981.707356828701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45981.707356828701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45981.707356828701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45981.707356828701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45981.707356828701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45981.707356828701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45981.707356828701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45981.707356828701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45981.707356828701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45981.707356828701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45981.707356828701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45981.707356828701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45981.707356828701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45981.707356828701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45981.707356828701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45981.707356828701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45981.707356828701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45981.707356828701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45981.707356828701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45981.707356828701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45981.707356828701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45981.707356828701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45981.707356828701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45981.707356828701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45981.707356828701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45981.707356828701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45981.707356828701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45981.707356828701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45981.707356828701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45981.707356828701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45981.707356828701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45981.707356828701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45981.707356828701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45981.707356828701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45981.707356828701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45981.707356828701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45981.707356828701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45981.707356828701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45981.707356828701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45981.707356828701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45981.707356828701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45981.707356828701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45981.707356828701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45981.707356828701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45981.707356828701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45981.707356828701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45981.707356828701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45981.707356828701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45981.707356828701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45981.707356828701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45981.707356828701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45981.707356828701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45981.707356828701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45981.707356828701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45981.707356828701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45981.707356828701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45981.707356828701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45981.707356828701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45981.707356828701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45981.707356828701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45981.707356828701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45981.707356828701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45981.707356828701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45981.707356828701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45981.707356828701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45981.707356828701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45981.707356828701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45981.707356828701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45981.707356828701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45981.707356828701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45981.707356828701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45981.707356828701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45981.707356828701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45981.707356828701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45981.707356828701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45981.707356828701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45981.707356828701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45981.707356828701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45981.707356828701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45981.707356828701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45981.707356828701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45981.707356828701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45981.707356828701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45981.707356828701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45981.707356828701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45981.707356828701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45981.707356828701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45981.707356828701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45981.707356828701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45981.707356828701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45981.707356828701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45981.707356828701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45981.707356828701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45981.707356828701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45981.707356828701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45981.707356828701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45981.707356828701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45981.707356828701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45981.707356828701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45981.707356828701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45981.707356828701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45981.707356828701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45981.707356828701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45981.707356828701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45981.707356828701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45981.707356828701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45981.707356828701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45981.707356828701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45981.707356828701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45981.707356828701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45981.707356828701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45981.707356828701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45981.707356828701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45981.707356828701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45981.707356828701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45981.707356828701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45981.707356828701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45981.707356828701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45981.707356828701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45981.707356828701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45981.707356828701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45981.707356828701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45981.707356828701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45981.707356828701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45981.707356828701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45981.707356828701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45981.707356828701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45981.707356828701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45981.707356828701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45981.707356828701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45981.707356828701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45981.707356828701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45981.707356828701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45981.707356828701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45981.707356828701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45981.707356828701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45981.707356828701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45981.707356828701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45981.707356828701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45981.707356828701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45981.707356828701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45981.707356828701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45981.707356828701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45981.707356828701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45981.707356828701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45981.707356828701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45981.707356828701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45981.707356828701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45981.707356828701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45981.707356828701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45981.707356828701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45981.707356828701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45981.707356828701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45981.707356828701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45981.707356828701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45981.707356828701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45981.707356828701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45981.707356828701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45981.707356828701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45981.707356828701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45981.707356828701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45981.707356828701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45981.707356828701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45981.707356828701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45981.707356828701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45981.707356828701</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7"/>
  <sheetViews>
    <sheetView tabSelected="1" workbookViewId="0">
      <selection activeCell="B11" sqref="B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39106</v>
      </c>
      <c r="B2" s="91" t="str">
        <f>IFERROR(VLOOKUP(D2,DB!A:K,11,0),"")</f>
        <v>R4</v>
      </c>
      <c r="C2" s="93">
        <v>1</v>
      </c>
      <c r="D2" s="91" t="s">
        <v>35092</v>
      </c>
      <c r="E2" s="94" t="s">
        <v>39021</v>
      </c>
      <c r="F2" s="95">
        <v>45703.480717592596</v>
      </c>
      <c r="G2" s="96">
        <f ca="1">IFERROR(NOW()-F2,"")</f>
        <v>278.22663923610526</v>
      </c>
      <c r="H2" s="95">
        <v>45703.474768518521</v>
      </c>
      <c r="I2" s="95" t="str">
        <f>IFERROR(VLOOKUP(D2,DB!A:F,6,0),"")</f>
        <v>SCECO</v>
      </c>
      <c r="J2" s="95" t="str">
        <f>IFERROR(VLOOKUP(D2,DB!A:G,7,0),"")</f>
        <v>Dead</v>
      </c>
      <c r="K2" s="97" t="s">
        <v>39107</v>
      </c>
      <c r="L2" s="91" t="str">
        <f>IFERROR(VLOOKUP(D2,DB!A:I,9,0),"")</f>
        <v>Latis</v>
      </c>
    </row>
    <row r="3" spans="1:16" ht="15" customHeight="1">
      <c r="A3" s="113" t="s">
        <v>39108</v>
      </c>
      <c r="B3" s="113" t="str">
        <f>IFERROR(VLOOKUP(D3,DB!A:K,11,0),"")</f>
        <v>R4</v>
      </c>
      <c r="C3" s="93">
        <v>1</v>
      </c>
      <c r="D3" s="91" t="s">
        <v>38770</v>
      </c>
      <c r="E3" s="94" t="s">
        <v>39021</v>
      </c>
      <c r="F3" s="95"/>
      <c r="G3" s="96">
        <f t="shared" ref="G3:G37" ca="1" si="0">IFERROR(NOW()-F3,"")</f>
        <v>45981.707356828701</v>
      </c>
      <c r="H3" s="95">
        <v>45981.682905092595</v>
      </c>
      <c r="I3" s="113" t="str">
        <f>IFERROR(VLOOKUP(D3,DB!A:F,6,0),"")</f>
        <v>Generator-SG</v>
      </c>
      <c r="J3" s="113" t="str">
        <f>IFERROR(VLOOKUP(D3,DB!A:G,7,0),"")</f>
        <v>No BB Shifted</v>
      </c>
      <c r="K3" s="97" t="s">
        <v>39109</v>
      </c>
      <c r="L3" s="91" t="str">
        <f>IFERROR(VLOOKUP(D3,DB!A:I,9,0),"")</f>
        <v>Latis</v>
      </c>
    </row>
    <row r="4" spans="1:16" ht="30" customHeight="1">
      <c r="A4" s="113" t="s">
        <v>39108</v>
      </c>
      <c r="B4" s="113" t="str">
        <f>IFERROR(VLOOKUP(D4,DB!A:K,11,0),"")</f>
        <v>R4</v>
      </c>
      <c r="C4" s="93">
        <v>2</v>
      </c>
      <c r="D4" s="91" t="s">
        <v>35173</v>
      </c>
      <c r="E4" s="94"/>
      <c r="F4" s="95"/>
      <c r="G4" s="96">
        <f t="shared" ca="1" si="0"/>
        <v>45981.707356828701</v>
      </c>
      <c r="H4" s="95">
        <v>45981.342361111114</v>
      </c>
      <c r="I4" s="113" t="str">
        <f>IFERROR(VLOOKUP(D4,DB!A:F,6,0),"")</f>
        <v>SCECO</v>
      </c>
      <c r="J4" s="113" t="str">
        <f>IFERROR(VLOOKUP(D4,DB!A:G,7,0),"")</f>
        <v>Dead</v>
      </c>
      <c r="K4" s="97" t="s">
        <v>39110</v>
      </c>
      <c r="L4" s="91" t="str">
        <f>IFERROR(VLOOKUP(D4,DB!A:I,9,0),"")</f>
        <v>Latis</v>
      </c>
    </row>
    <row r="5" spans="1:16" ht="15" customHeight="1">
      <c r="A5" s="113"/>
      <c r="B5" s="113" t="str">
        <f>IFERROR(VLOOKUP(D5,DB!A:K,11,0),"")</f>
        <v/>
      </c>
      <c r="C5" s="93"/>
      <c r="D5" s="91"/>
      <c r="E5" s="94"/>
      <c r="F5" s="95"/>
      <c r="G5" s="96">
        <f t="shared" ca="1" si="0"/>
        <v>45981.707356828701</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45981.707356828701</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45981.707356828701</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45981.707356828701</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45981.707356828701</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45981.707356828701</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45981.707356828701</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45981.707356828701</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45981.707356828701</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45981.707356828701</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45981.707356828701</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45981.707356828701</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45981.707356828701</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45981.707356828701</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45981.707356828701</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45981.707356828701</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45981.707356828701</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45981.707356828701</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45981.707356828701</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45981.707356828701</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45981.707356828701</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45981.707356828701</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45981.707356828701</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45981.707356828701</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45981.707356828701</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45981.707356828701</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45981.707356828701</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45981.707356828701</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45981.707356828701</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45981.707356828701</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45981.707356828701</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45981.707356828701</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45981.707356828701</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ref="G38:G101" ca="1" si="1">IFERROR(NOW()-F38,"")</f>
        <v>45981.707356828701</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45981.707356828701</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45981.707356828701</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45981.707356828701</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45981.707356828701</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45981.707356828701</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45981.707356828701</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45981.707356828701</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45981.707356828701</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45981.707356828701</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45981.707356828701</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45981.707356828701</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45981.707356828701</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45981.707356828701</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45981.707356828701</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45981.707356828701</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45981.707356828701</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45981.707356828701</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45981.707356828701</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45981.707356828701</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45981.707356828701</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45981.707356828701</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45981.707356828701</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45981.707356828701</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45981.707356828701</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45981.707356828701</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45981.707356828701</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45981.707356828701</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45981.707356828701</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45981.707356828701</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45981.707356828701</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45981.707356828701</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45981.707356828701</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45981.707356828701</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45981.707356828701</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45981.707356828701</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45981.707356828701</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45981.707356828701</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45981.707356828701</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45981.707356828701</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45981.707356828701</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45981.707356828701</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45981.707356828701</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45981.707356828701</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45981.707356828701</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45981.707356828701</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45981.707356828701</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45981.707356828701</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45981.707356828701</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45981.707356828701</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45981.707356828701</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45981.707356828701</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45981.707356828701</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45981.707356828701</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45981.707356828701</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45981.707356828701</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45981.707356828701</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45981.707356828701</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45981.707356828701</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45981.707356828701</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45981.707356828701</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45981.707356828701</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45981.707356828701</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45981.707356828701</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ref="G102:G165" ca="1" si="2">IFERROR(NOW()-F102,"")</f>
        <v>45981.707356828701</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45981.707356828701</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45981.707356828701</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45981.707356828701</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45981.707356828701</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45981.707356828701</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45981.707356828701</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45981.707356828701</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45981.707356828701</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45981.707356828701</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45981.707356828701</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45981.707356828701</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45981.707356828701</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45981.707356828701</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45981.707356828701</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45981.707356828701</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45981.707356828701</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45981.707356828701</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45981.707356828701</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45981.707356828701</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45981.707356828701</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45981.707356828701</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45981.707356828701</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45981.707356828701</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45981.707356828701</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45981.707356828701</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45981.707356828701</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45981.707356828701</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45981.707356828701</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45981.707356828701</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45981.707356828701</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45981.707356828701</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45981.707356828701</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45981.707356828701</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45981.707356828701</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45981.707356828701</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45981.707356828701</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45981.707356828701</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45981.707356828701</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45981.707356828701</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45981.707356828701</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45981.707356828701</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45981.707356828701</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45981.707356828701</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45981.707356828701</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45981.707356828701</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45981.707356828701</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45981.707356828701</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45981.707356828701</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45981.707356828701</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45981.707356828701</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45981.707356828701</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45981.707356828701</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45981.707356828701</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45981.707356828701</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45981.707356828701</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45981.707356828701</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45981.707356828701</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45981.707356828701</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45981.707356828701</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45981.707356828701</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45981.707356828701</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45981.707356828701</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45981.707356828701</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ref="G166:G229" ca="1" si="3">IFERROR(NOW()-F166,"")</f>
        <v>45981.707356828701</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45981.707356828701</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45981.707356828701</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45981.707356828701</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45981.707356828701</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45981.707356828701</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45981.707356828701</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45981.707356828701</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45981.707356828701</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45981.707356828701</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45981.707356828701</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45981.707356828701</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45981.707356828701</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45981.707356828701</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45981.707356828701</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45981.707356828701</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45981.707356828701</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45981.707356828701</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45981.707356828701</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45981.707356828701</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45981.707356828701</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45981.707356828701</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45981.707356828701</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45981.707356828701</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45981.707356828701</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45981.707356828701</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45981.707356828701</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45981.707356828701</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45981.707356828701</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45981.707356828701</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45981.707356828701</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45981.707356828701</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45981.707356828701</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45981.707356828701</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45981.707356828701</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45981.707356828701</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45981.707356828701</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45981.707356828701</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45981.707356828701</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45981.707356828701</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45981.707356828701</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45981.707356828701</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45981.707356828701</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45981.707356828701</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45981.707356828701</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45981.707356828701</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45981.707356828701</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45981.707356828701</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45981.707356828701</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45981.707356828701</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45981.707356828701</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45981.707356828701</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45981.707356828701</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45981.707356828701</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45981.707356828701</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45981.707356828701</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45981.707356828701</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45981.707356828701</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45981.707356828701</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45981.707356828701</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45981.707356828701</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45981.707356828701</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45981.707356828701</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45981.707356828701</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ref="G230:G293" ca="1" si="4">IFERROR(NOW()-F230,"")</f>
        <v>45981.707356828701</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45981.707356828701</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45981.707356828701</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45981.707356828701</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45981.707356828701</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45981.707356828701</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45981.707356828701</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45981.707356828701</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45981.707356828701</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45981.707356828701</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45981.707356828701</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45981.707356828701</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45981.707356828701</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45981.707356828701</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45981.707356828701</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45981.707356828701</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45981.707356828701</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45981.707356828701</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45981.707356828701</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45981.707356828701</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45981.707356828701</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45981.707356828701</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45981.707356828701</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45981.707356828701</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45981.707356828701</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45981.707356828701</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45981.707356828701</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45981.707356828701</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45981.707356828701</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45981.707356828701</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45981.707356828701</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45981.707356828701</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45981.707356828701</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45981.707356828701</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45981.707356828701</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45981.707356828701</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45981.707356828701</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45981.707356828701</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45981.707356828701</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45981.707356828701</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45981.707356828701</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45981.707356828701</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45981.707356828701</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45981.707356828701</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45981.707356828701</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45981.707356828701</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45981.707356828701</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45981.707356828701</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45981.707356828701</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45981.707356828701</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45981.707356828701</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45981.707356828701</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45981.707356828701</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45981.707356828701</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45981.707356828701</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45981.707356828701</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45981.707356828701</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45981.707356828701</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45981.707356828701</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45981.707356828701</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45981.707356828701</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45981.707356828701</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45981.707356828701</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45981.707356828701</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ref="G294:G357" ca="1" si="5">IFERROR(NOW()-F294,"")</f>
        <v>45981.707356828701</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45981.707356828701</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45981.707356828701</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45981.707356828701</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45981.707356828701</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45981.707356828701</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45981.707356828701</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45981.707356828701</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45981.707356828701</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45981.707356828701</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45981.707356828701</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45981.707356828701</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45981.707356828701</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45981.707356828701</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45981.707356828701</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45981.707356828701</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45981.707356828701</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45981.707356828701</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45981.707356828701</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45981.707356828701</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45981.707356828701</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45981.707356828701</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45981.707356828701</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45981.707356828701</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45981.707356828701</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45981.707356828701</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45981.707356828701</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45981.707356828701</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45981.707356828701</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45981.707356828701</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45981.707356828701</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45981.707356828701</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45981.707356828701</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45981.707356828701</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45981.707356828701</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45981.707356828701</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45981.707356828701</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45981.707356828701</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45981.707356828701</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45981.707356828701</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45981.707356828701</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45981.707356828701</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45981.707356828701</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45981.707356828701</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45981.707356828701</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45981.707356828701</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45981.707356828701</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45981.707356828701</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45981.707356828701</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45981.707356828701</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45981.707356828701</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45981.707356828701</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45981.707356828701</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45981.707356828701</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45981.707356828701</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45981.707356828701</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45981.707356828701</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45981.707356828701</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45981.707356828701</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45981.707356828701</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45981.707356828701</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45981.707356828701</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45981.707356828701</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45981.707356828701</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ref="G358:G421" ca="1" si="6">IFERROR(NOW()-F358,"")</f>
        <v>45981.707356828701</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45981.707356828701</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45981.707356828701</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45981.707356828701</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45981.707356828701</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45981.707356828701</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45981.707356828701</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45981.707356828701</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45981.707356828701</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45981.707356828701</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45981.707356828701</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45981.707356828701</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45981.707356828701</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45981.707356828701</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45981.707356828701</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45981.707356828701</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45981.707356828701</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45981.707356828701</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45981.707356828701</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45981.707356828701</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45981.707356828701</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45981.707356828701</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45981.707356828701</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45981.707356828701</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45981.707356828701</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45981.707356828701</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45981.707356828701</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45981.707356828701</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45981.707356828701</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45981.707356828701</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45981.707356828701</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45981.707356828701</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45981.707356828701</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45981.707356828701</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45981.707356828701</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45981.707356828701</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45981.707356828701</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45981.707356828701</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45981.707356828701</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45981.707356828701</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45981.707356828701</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45981.707356828701</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45981.707356828701</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45981.707356828701</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45981.707356828701</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45981.707356828701</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45981.707356828701</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45981.707356828701</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45981.707356828701</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45981.707356828701</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45981.707356828701</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45981.707356828701</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45981.707356828701</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45981.707356828701</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45981.707356828701</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45981.707356828701</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45981.707356828701</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45981.707356828701</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45981.707356828701</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45981.707356828701</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45981.707356828701</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45981.707356828701</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45981.707356828701</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45981.707356828701</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ref="G422:G467" ca="1" si="7">IFERROR(NOW()-F422,"")</f>
        <v>45981.707356828701</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45981.707356828701</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45981.707356828701</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45981.707356828701</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45981.707356828701</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45981.707356828701</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45981.707356828701</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45981.707356828701</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45981.707356828701</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45981.707356828701</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45981.707356828701</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45981.707356828701</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45981.707356828701</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45981.707356828701</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45981.707356828701</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45981.707356828701</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45981.707356828701</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45981.707356828701</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45981.707356828701</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45981.707356828701</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45981.707356828701</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45981.707356828701</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45981.707356828701</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45981.707356828701</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45981.707356828701</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45981.707356828701</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45981.707356828701</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45981.707356828701</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45981.707356828701</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45981.707356828701</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45981.707356828701</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45981.707356828701</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45981.707356828701</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45981.707356828701</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45981.707356828701</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45981.707356828701</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45981.707356828701</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45981.707356828701</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45981.707356828701</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45981.707356828701</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45981.707356828701</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45981.707356828701</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45981.707356828701</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45981.707356828701</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45981.707356828701</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45981.707356828701</v>
      </c>
      <c r="H467" s="95"/>
      <c r="I467" s="113" t="str">
        <f>IFERROR(VLOOKUP(D467,DB!A:F,6,0),"")</f>
        <v/>
      </c>
      <c r="J467" s="113" t="str">
        <f>IFERROR(VLOOKUP(D467,DB!A:G,7,0),"")</f>
        <v/>
      </c>
      <c r="K467" s="97"/>
      <c r="L467" s="91" t="str">
        <f>IFERROR(VLOOKUP(D467,DB!A:I,9,0),"")</f>
        <v/>
      </c>
    </row>
  </sheetData>
  <dataValidations count="2">
    <dataValidation allowBlank="1" showInputMessage="1" showErrorMessage="1" sqref="E1" xr:uid="{A4F81451-56CC-4543-9497-104C4E44EE4B}"/>
    <dataValidation type="list" allowBlank="1" showInputMessage="1" showErrorMessage="1" sqref="E2:E46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1"/>
  <sheetViews>
    <sheetView topLeftCell="F1" workbookViewId="0">
      <selection activeCell="K6" sqref="K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7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39111</v>
      </c>
      <c r="B2" s="37" t="str">
        <f>IFERROR(VLOOKUP(D2,DB!A:K,11,0),"")</f>
        <v>R5</v>
      </c>
      <c r="C2" s="37">
        <v>3</v>
      </c>
      <c r="D2" s="106" t="s">
        <v>36011</v>
      </c>
      <c r="E2" s="37" t="s">
        <v>39021</v>
      </c>
      <c r="F2" s="38">
        <v>45891.832060185188</v>
      </c>
      <c r="G2" s="108">
        <f ca="1">IFERROR(NOW()-F2,"")</f>
        <v>89.875296643513138</v>
      </c>
      <c r="H2" s="38">
        <v>45891.790393518517</v>
      </c>
      <c r="I2" s="37" t="str">
        <f>IFERROR(VLOOKUP(D2,DB!A:F,6,0),"")</f>
        <v>Generator-SG</v>
      </c>
      <c r="J2" s="37" t="str">
        <f>IFERROR(VLOOKUP(D2,DB!A:G,7,0),"")</f>
        <v>Vandalized</v>
      </c>
      <c r="K2" s="37" t="s">
        <v>39112</v>
      </c>
      <c r="L2" s="37" t="str">
        <f>IFERROR(VLOOKUP(D2,DB!A:I,9,0),"")</f>
        <v>Latis</v>
      </c>
      <c r="M2" s="105"/>
    </row>
    <row r="3" spans="1:13" ht="30">
      <c r="A3" s="37" t="s">
        <v>39113</v>
      </c>
      <c r="B3" s="37" t="str">
        <f>IFERROR(VLOOKUP(D3,DB!A:K,11,0),"")</f>
        <v>R5</v>
      </c>
      <c r="C3" s="37">
        <v>1</v>
      </c>
      <c r="D3" s="37" t="s">
        <v>33268</v>
      </c>
      <c r="E3" s="37" t="s">
        <v>39100</v>
      </c>
      <c r="F3" s="38">
        <v>45926.188877314817</v>
      </c>
      <c r="G3" s="108">
        <f t="shared" ref="G3" ca="1" si="0">IFERROR(NOW()-F3,"")</f>
        <v>55.518479513884813</v>
      </c>
      <c r="H3" s="38">
        <v>45926.158159722225</v>
      </c>
      <c r="I3" s="37" t="str">
        <f>IFERROR(VLOOKUP(D3,DB!A:F,6,0),"")</f>
        <v>SCECO</v>
      </c>
      <c r="J3" s="37" t="str">
        <f>IFERROR(VLOOKUP(D3,DB!A:G,7,0),"")</f>
        <v>Good</v>
      </c>
      <c r="K3" s="37" t="s">
        <v>39114</v>
      </c>
      <c r="L3" s="37" t="str">
        <f>IFERROR(VLOOKUP(D3,DB!A:I,9,0),"")</f>
        <v>Latis</v>
      </c>
      <c r="M3" s="105"/>
    </row>
    <row r="4" spans="1:13" ht="48" customHeight="1">
      <c r="A4" s="109" t="s">
        <v>39115</v>
      </c>
      <c r="B4" s="109" t="str">
        <f>IFERROR(VLOOKUP(D4,DB!A:K,11,0),"")</f>
        <v>R5</v>
      </c>
      <c r="C4" s="109">
        <v>1</v>
      </c>
      <c r="D4" s="109" t="s">
        <v>34758</v>
      </c>
      <c r="E4" s="109" t="s">
        <v>39100</v>
      </c>
      <c r="F4" s="110">
        <v>45948.661111111112</v>
      </c>
      <c r="G4" s="111">
        <f t="shared" ref="G4" ca="1" si="1">IFERROR(NOW()-F4,"")</f>
        <v>33.046245717589045</v>
      </c>
      <c r="H4" s="110">
        <v>45948.661111111112</v>
      </c>
      <c r="I4" s="109" t="str">
        <f>IFERROR(VLOOKUP(D4,DB!A:F,6,0),"")</f>
        <v>SCECO</v>
      </c>
      <c r="J4" s="109" t="str">
        <f>IFERROR(VLOOKUP(D4,DB!A:G,7,0),"")</f>
        <v>Dead</v>
      </c>
      <c r="K4" s="109" t="s">
        <v>39116</v>
      </c>
      <c r="L4" s="109" t="str">
        <f>IFERROR(VLOOKUP(D4,DB!A:I,9,0),"")</f>
        <v>Latis</v>
      </c>
    </row>
    <row r="5" spans="1:13" s="105" customFormat="1">
      <c r="A5" s="109" t="s">
        <v>39117</v>
      </c>
      <c r="B5" s="109" t="str">
        <f>IFERROR(VLOOKUP(D5,DB!A:K,11,0),"")</f>
        <v>R5</v>
      </c>
      <c r="C5" s="109">
        <v>1</v>
      </c>
      <c r="D5" s="109" t="s">
        <v>33371</v>
      </c>
      <c r="E5" s="109" t="s">
        <v>39021</v>
      </c>
      <c r="F5" s="128">
        <v>45977.514803240738</v>
      </c>
      <c r="G5" s="111">
        <f ca="1">IFERROR(NOW()-F5,"")</f>
        <v>4.19255358796363</v>
      </c>
      <c r="H5" s="128">
        <v>45977.468807870369</v>
      </c>
      <c r="I5" s="109" t="str">
        <f>IFERROR(VLOOKUP(D5,DB!A:F,6,0),"")</f>
        <v>SCECO</v>
      </c>
      <c r="J5" s="109" t="str">
        <f>IFERROR(VLOOKUP(D5,DB!A:G,7,0),"")</f>
        <v>Weak</v>
      </c>
      <c r="K5" s="109" t="s">
        <v>39118</v>
      </c>
      <c r="L5" s="109" t="str">
        <f>IFERROR(VLOOKUP(D5,DB!A:I,9,0),"")</f>
        <v>Latis</v>
      </c>
    </row>
    <row r="6" spans="1:13" ht="30.75">
      <c r="A6" s="109" t="s">
        <v>39119</v>
      </c>
      <c r="B6" s="109" t="str">
        <f>IFERROR(VLOOKUP(D6,DB!A:K,11,0),"")</f>
        <v>R5</v>
      </c>
      <c r="C6" s="109">
        <v>1</v>
      </c>
      <c r="D6" s="109" t="s">
        <v>36518</v>
      </c>
      <c r="E6" s="109" t="s">
        <v>39021</v>
      </c>
      <c r="F6" s="128">
        <v>45981.373298611114</v>
      </c>
      <c r="G6" s="111">
        <f ca="1">IFERROR(NOW()-F6,"")</f>
        <v>0.33405821758788079</v>
      </c>
      <c r="H6" s="128">
        <v>45981.360798611109</v>
      </c>
      <c r="I6" s="109" t="str">
        <f>IFERROR(VLOOKUP(D6,DB!A:F,6,0),"")</f>
        <v>SCECO</v>
      </c>
      <c r="J6" s="109" t="str">
        <f>IFERROR(VLOOKUP(D6,DB!A:G,7,0),"")</f>
        <v>Dead</v>
      </c>
      <c r="K6" s="109" t="s">
        <v>39120</v>
      </c>
      <c r="L6" s="109" t="str">
        <f>IFERROR(VLOOKUP(D6,DB!A:I,9,0),"")</f>
        <v>Latis</v>
      </c>
    </row>
    <row r="7" spans="1:13">
      <c r="A7" s="109"/>
      <c r="B7" s="109" t="str">
        <f>IFERROR(VLOOKUP(D7,DB!A:K,11,0),"")</f>
        <v/>
      </c>
      <c r="C7" s="109"/>
      <c r="D7" s="109"/>
      <c r="E7" s="109"/>
      <c r="F7" s="109"/>
      <c r="G7" s="111">
        <f ca="1">IFERROR(NOW()-F7,"")</f>
        <v>45981.707356828701</v>
      </c>
      <c r="H7" s="128"/>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45981.707356828701</v>
      </c>
      <c r="H8" s="128"/>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45981.707356828701</v>
      </c>
      <c r="H9" s="128"/>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45981.707356828701</v>
      </c>
      <c r="H10" s="128"/>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45981.707356828701</v>
      </c>
      <c r="H11" s="128"/>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45981.707356828701</v>
      </c>
      <c r="H12" s="128"/>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45981.707356828701</v>
      </c>
      <c r="H13" s="128"/>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45981.707356828701</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45981.707356828701</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45981.707356828701</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45981.707356828701</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45981.707356828701</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45981.707356828701</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45981.707356828701</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45981.707356828701</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45981.707356828701</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45981.707356828701</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45981.707356828701</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45981.707356828701</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45981.707356828701</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45981.707356828701</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45981.707356828701</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45981.707356828701</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45981.707356828701</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45981.707356828701</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45981.707356828701</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45981.707356828701</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45981.707356828701</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45981.707356828701</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45981.707356828701</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45981.707356828701</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45981.707356828701</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45981.707356828701</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45981.707356828701</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45981.707356828701</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45981.707356828701</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45981.707356828701</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45981.707356828701</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45981.707356828701</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45981.707356828701</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45981.707356828701</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45981.707356828701</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45981.707356828701</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45981.707356828701</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45981.707356828701</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45981.707356828701</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45981.707356828701</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45981.707356828701</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45981.707356828701</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45981.707356828701</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45981.707356828701</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45981.707356828701</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45981.707356828701</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45981.707356828701</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45981.707356828701</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45981.707356828701</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45981.707356828701</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45981.707356828701</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45981.707356828701</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45981.707356828701</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45981.707356828701</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45981.707356828701</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45981.707356828701</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45981.707356828701</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45981.707356828701</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45981.707356828701</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45981.707356828701</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45981.707356828701</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45981.707356828701</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45981.707356828701</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45981.707356828701</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45981.707356828701</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45981.707356828701</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45981.707356828701</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45981.707356828701</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45981.707356828701</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45981.707356828701</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45981.707356828701</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45981.707356828701</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45981.707356828701</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45981.707356828701</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45981.707356828701</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45981.707356828701</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45981.707356828701</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45981.707356828701</v>
      </c>
      <c r="H91" s="109"/>
      <c r="I91" s="109" t="str">
        <f>IFERROR(VLOOKUP(D91,DB!A:F,6,0),"")</f>
        <v/>
      </c>
      <c r="J91" s="109" t="str">
        <f>IFERROR(VLOOKUP(D91,DB!A:G,7,0),"")</f>
        <v/>
      </c>
      <c r="K91" s="109"/>
      <c r="L91" s="109" t="str">
        <f>IFERROR(VLOOKUP(D91,DB!A:I,9,0),"")</f>
        <v/>
      </c>
    </row>
    <row r="92" spans="1:12">
      <c r="A92" s="131"/>
      <c r="B92" s="131" t="str">
        <f>IFERROR(VLOOKUP(D92,DB!A:K,11,0),"")</f>
        <v/>
      </c>
      <c r="C92" s="131"/>
      <c r="D92" s="131"/>
      <c r="E92" s="131"/>
      <c r="F92" s="132"/>
      <c r="G92" s="111">
        <f ca="1">IFERROR(NOW()-F92,"")</f>
        <v>45981.707356828701</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45981.707356828701</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45981.707356828701</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45981.707356828701</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45981.707356828701</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45981.707356828701</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45981.707356828701</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45981.707356828701</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45981.707356828701</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45981.707356828701</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45981.707356828701</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45981.707356828701</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45981.707356828701</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45981.707356828701</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45981.707356828701</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45981.707356828701</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45981.707356828701</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45981.707356828701</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45981.707356828701</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45981.707356828701</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45981.707356828701</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45981.707356828701</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45981.707356828701</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45981.707356828701</v>
      </c>
      <c r="H115" s="132"/>
      <c r="I115" s="131" t="str">
        <f>IFERROR(VLOOKUP(D115,DB!A:F,6,0),"")</f>
        <v/>
      </c>
      <c r="J115" s="131" t="str">
        <f>IFERROR(VLOOKUP(D115,DB!A:G,7,0),"")</f>
        <v/>
      </c>
      <c r="K115" s="131"/>
      <c r="L115" s="131" t="str">
        <f>IFERROR(VLOOKUP(D115,DB!A:I,9,0),"")</f>
        <v/>
      </c>
    </row>
    <row r="116" spans="1:12">
      <c r="A116" s="131"/>
      <c r="B116" s="131" t="str">
        <f>IFERROR(VLOOKUP(D116,DB!A:K,11,0),"")</f>
        <v/>
      </c>
      <c r="C116" s="131"/>
      <c r="D116" s="131"/>
      <c r="E116" s="131"/>
      <c r="F116" s="132"/>
      <c r="G116" s="111">
        <f ca="1">IFERROR(NOW()-F116,"")</f>
        <v>45981.707356828701</v>
      </c>
      <c r="H116" s="132"/>
      <c r="I116" s="131" t="str">
        <f>IFERROR(VLOOKUP(D116,DB!A:F,6,0),"")</f>
        <v/>
      </c>
      <c r="J116" s="131" t="str">
        <f>IFERROR(VLOOKUP(D116,DB!A:G,7,0),"")</f>
        <v/>
      </c>
      <c r="K116" s="131"/>
      <c r="L116" s="131" t="str">
        <f>IFERROR(VLOOKUP(D116,DB!A:I,9,0),"")</f>
        <v/>
      </c>
    </row>
    <row r="117" spans="1:12">
      <c r="A117" s="131"/>
      <c r="B117" s="131" t="str">
        <f>IFERROR(VLOOKUP(D117,DB!A:K,11,0),"")</f>
        <v/>
      </c>
      <c r="C117" s="131"/>
      <c r="D117" s="131"/>
      <c r="E117" s="131"/>
      <c r="F117" s="132"/>
      <c r="G117" s="111">
        <f ca="1">IFERROR(NOW()-F117,"")</f>
        <v>45981.707356828701</v>
      </c>
      <c r="H117" s="132"/>
      <c r="I117" s="131" t="str">
        <f>IFERROR(VLOOKUP(D117,DB!A:F,6,0),"")</f>
        <v/>
      </c>
      <c r="J117" s="131" t="str">
        <f>IFERROR(VLOOKUP(D117,DB!A:G,7,0),"")</f>
        <v/>
      </c>
      <c r="K117" s="131"/>
      <c r="L117" s="131" t="str">
        <f>IFERROR(VLOOKUP(D117,DB!A:I,9,0),"")</f>
        <v/>
      </c>
    </row>
    <row r="118" spans="1:12">
      <c r="A118" s="131"/>
      <c r="B118" s="131" t="str">
        <f>IFERROR(VLOOKUP(D118,DB!A:K,11,0),"")</f>
        <v/>
      </c>
      <c r="C118" s="131"/>
      <c r="D118" s="131"/>
      <c r="E118" s="131"/>
      <c r="F118" s="132"/>
      <c r="G118" s="111">
        <f ca="1">IFERROR(NOW()-F118,"")</f>
        <v>45981.707356828701</v>
      </c>
      <c r="H118" s="132"/>
      <c r="I118" s="131" t="str">
        <f>IFERROR(VLOOKUP(D118,DB!A:F,6,0),"")</f>
        <v/>
      </c>
      <c r="J118" s="131" t="str">
        <f>IFERROR(VLOOKUP(D118,DB!A:G,7,0),"")</f>
        <v/>
      </c>
      <c r="K118" s="131"/>
      <c r="L118" s="131" t="str">
        <f>IFERROR(VLOOKUP(D118,DB!A:I,9,0),"")</f>
        <v/>
      </c>
    </row>
    <row r="119" spans="1:12">
      <c r="A119" s="131"/>
      <c r="B119" s="131" t="str">
        <f>IFERROR(VLOOKUP(D119,DB!A:K,11,0),"")</f>
        <v/>
      </c>
      <c r="C119" s="131"/>
      <c r="D119" s="131"/>
      <c r="E119" s="131"/>
      <c r="F119" s="132"/>
      <c r="G119" s="111">
        <f ca="1">IFERROR(NOW()-F119,"")</f>
        <v>45981.707356828701</v>
      </c>
      <c r="H119" s="132"/>
      <c r="I119" s="131" t="str">
        <f>IFERROR(VLOOKUP(D119,DB!A:F,6,0),"")</f>
        <v/>
      </c>
      <c r="J119" s="131" t="str">
        <f>IFERROR(VLOOKUP(D119,DB!A:G,7,0),"")</f>
        <v/>
      </c>
      <c r="K119" s="131"/>
      <c r="L119" s="131" t="str">
        <f>IFERROR(VLOOKUP(D119,DB!A:I,9,0),"")</f>
        <v/>
      </c>
    </row>
    <row r="120" spans="1:12">
      <c r="A120" s="109"/>
      <c r="B120" s="109"/>
      <c r="C120" s="109"/>
      <c r="D120" s="109"/>
      <c r="E120" s="109"/>
      <c r="F120" s="109"/>
      <c r="G120" s="109"/>
      <c r="H120" s="109"/>
      <c r="I120" s="109"/>
      <c r="J120" s="109"/>
      <c r="K120" s="109"/>
      <c r="L120" s="109"/>
    </row>
    <row r="121" spans="1:12">
      <c r="A121" s="109"/>
      <c r="B121" s="109"/>
      <c r="C121" s="109"/>
      <c r="D121" s="109"/>
      <c r="E121" s="109"/>
      <c r="F121" s="109"/>
      <c r="G121" s="109"/>
      <c r="H121" s="109"/>
      <c r="I121" s="109"/>
      <c r="J121" s="109"/>
      <c r="K121" s="109"/>
      <c r="L121" s="109"/>
    </row>
    <row r="122" spans="1:12">
      <c r="A122" s="109"/>
      <c r="B122" s="109"/>
      <c r="C122" s="109"/>
      <c r="D122" s="109"/>
      <c r="E122" s="109"/>
      <c r="F122" s="109"/>
      <c r="G122" s="109"/>
      <c r="H122" s="109"/>
      <c r="I122" s="109"/>
      <c r="J122" s="109"/>
      <c r="K122" s="109"/>
      <c r="L122" s="109"/>
    </row>
    <row r="123" spans="1:12">
      <c r="A123" s="109"/>
      <c r="B123" s="109"/>
      <c r="C123" s="109"/>
      <c r="D123" s="109"/>
      <c r="E123" s="109"/>
      <c r="F123" s="109"/>
      <c r="G123" s="109"/>
      <c r="H123" s="109"/>
      <c r="I123" s="109"/>
      <c r="J123" s="109"/>
      <c r="K123" s="109"/>
      <c r="L123" s="109"/>
    </row>
    <row r="124" spans="1:12">
      <c r="A124" s="109"/>
      <c r="B124" s="109"/>
      <c r="C124" s="109"/>
      <c r="D124" s="109"/>
      <c r="E124" s="109"/>
      <c r="F124" s="109"/>
      <c r="G124" s="109"/>
      <c r="H124" s="109"/>
      <c r="I124" s="109"/>
      <c r="J124" s="109"/>
      <c r="K124" s="109"/>
      <c r="L124" s="109"/>
    </row>
    <row r="125" spans="1:12">
      <c r="A125" s="109"/>
      <c r="B125" s="109"/>
      <c r="C125" s="109"/>
      <c r="D125" s="109"/>
      <c r="E125" s="109"/>
      <c r="F125" s="109"/>
      <c r="G125" s="109"/>
      <c r="H125" s="109"/>
      <c r="I125" s="109"/>
      <c r="J125" s="109"/>
      <c r="K125" s="109"/>
      <c r="L125" s="109"/>
    </row>
    <row r="126" spans="1:12">
      <c r="A126" s="109"/>
      <c r="B126" s="109"/>
      <c r="C126" s="109"/>
      <c r="D126" s="109"/>
      <c r="E126" s="109"/>
      <c r="F126" s="109"/>
      <c r="G126" s="109"/>
      <c r="H126" s="109"/>
      <c r="I126" s="109"/>
      <c r="J126" s="109"/>
      <c r="K126" s="109"/>
      <c r="L126" s="109"/>
    </row>
    <row r="127" spans="1:12">
      <c r="A127" s="109"/>
      <c r="B127" s="109"/>
      <c r="C127" s="109"/>
      <c r="D127" s="109"/>
      <c r="E127" s="109"/>
      <c r="F127" s="109"/>
      <c r="G127" s="109"/>
      <c r="H127" s="109"/>
      <c r="I127" s="109"/>
      <c r="J127" s="109"/>
      <c r="K127" s="109"/>
      <c r="L127" s="109"/>
    </row>
    <row r="128" spans="1:12">
      <c r="A128" s="109"/>
      <c r="B128" s="109"/>
      <c r="C128" s="109"/>
      <c r="D128" s="109"/>
      <c r="E128" s="109"/>
      <c r="F128" s="109"/>
      <c r="G128" s="109"/>
      <c r="H128" s="109"/>
      <c r="I128" s="109"/>
      <c r="J128" s="109"/>
      <c r="K128" s="109"/>
      <c r="L128" s="109"/>
    </row>
    <row r="129" spans="1:12">
      <c r="A129" s="109"/>
      <c r="B129" s="109"/>
      <c r="C129" s="109"/>
      <c r="D129" s="109"/>
      <c r="E129" s="109"/>
      <c r="F129" s="109"/>
      <c r="G129" s="109"/>
      <c r="H129" s="109"/>
      <c r="I129" s="109"/>
      <c r="J129" s="109"/>
      <c r="K129" s="109"/>
      <c r="L129" s="109"/>
    </row>
    <row r="130" spans="1:12">
      <c r="A130" s="109"/>
      <c r="B130" s="109"/>
      <c r="C130" s="109"/>
      <c r="D130" s="109"/>
      <c r="E130" s="109"/>
      <c r="F130" s="109"/>
      <c r="G130" s="109"/>
      <c r="H130" s="109"/>
      <c r="I130" s="109"/>
      <c r="J130" s="109"/>
      <c r="K130" s="109"/>
      <c r="L130" s="109"/>
    </row>
    <row r="131" spans="1:12">
      <c r="A131" s="109"/>
      <c r="B131" s="109"/>
      <c r="C131" s="109"/>
      <c r="D131" s="109"/>
      <c r="E131" s="109"/>
      <c r="F131" s="109"/>
      <c r="G131" s="109"/>
      <c r="H131" s="109"/>
      <c r="I131" s="109"/>
      <c r="J131" s="109"/>
      <c r="K131" s="109"/>
      <c r="L131" s="109"/>
    </row>
  </sheetData>
  <dataValidations count="2">
    <dataValidation allowBlank="1" showInputMessage="1" showErrorMessage="1" sqref="E1" xr:uid="{920C6338-E771-4DAE-8C89-92A9093EA4DE}"/>
    <dataValidation type="list" allowBlank="1" showInputMessage="1" showErrorMessage="1" sqref="E2:E11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3"/>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9" ca="1" si="0">IFERROR(NOW()-F2,"-")</f>
        <v>45981.707356828701</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45981.707356828701</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45981.707356828701</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45981.707356828701</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45981.707356828701</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45981.707356828701</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45981.707356828701</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45981.707356828701</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ref="G10:G43" ca="1" si="1">IFERROR(NOW()-F10,"-")</f>
        <v>45981.707356828701</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1"/>
        <v>45981.707356828701</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1"/>
        <v>45981.707356828701</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1"/>
        <v>45981.707356828701</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1"/>
        <v>45981.707356828701</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1"/>
        <v>45981.707356828701</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1"/>
        <v>45981.707356828701</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1"/>
        <v>45981.707356828701</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1"/>
        <v>45981.707356828701</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45981.707356828701</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45981.707356828701</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45981.707356828701</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45981.707356828701</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45981.707356828701</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45981.707356828701</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45981.707356828701</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45981.707356828701</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45981.707356828701</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45981.707356828701</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45981.707356828701</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45981.707356828701</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45981.707356828701</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45981.707356828701</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45981.707356828701</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45981.707356828701</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45981.707356828701</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45981.707356828701</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45981.707356828701</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45981.707356828701</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45981.707356828701</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45981.707356828701</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45981.707356828701</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45981.707356828701</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45981.707356828701</v>
      </c>
      <c r="H43" s="121"/>
      <c r="I43" s="119" t="str">
        <f>IFERROR(VLOOKUP(D43,DB!A:F,6,0),"")</f>
        <v/>
      </c>
      <c r="J43" s="119" t="str">
        <f>IFERROR(VLOOKUP(D43,DB!A:G,7,0),"")</f>
        <v/>
      </c>
      <c r="K43" s="122"/>
      <c r="L43" s="123" t="str">
        <f>IFERROR(VLOOKUP(D43,DB!A:I,9,0),"")</f>
        <v/>
      </c>
    </row>
  </sheetData>
  <dataValidations count="2">
    <dataValidation allowBlank="1" showInputMessage="1" showErrorMessage="1" sqref="E1" xr:uid="{9E1BC488-8814-4F8A-8DBE-742B3278AB71}"/>
    <dataValidation type="list" allowBlank="1" showInputMessage="1" showErrorMessage="1" sqref="E2:E4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2025-11-20T13:58:50Z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