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78" documentId="120_S{2AC9BD13-BADA-5192-A53E-5A8FF88502F6}" xr6:coauthVersionLast="47" xr6:coauthVersionMax="47" xr10:uidLastSave="{A23A1AE9-F605-4EAD-9F73-40EAD806531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<sst xmlns="http://schemas.openxmlformats.org/spreadsheetml/2006/main" count="180305" uniqueCount="39138">
  <si>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</si>
  <si>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</si>
  <si>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</si>
  <si>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</si>
  <si>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</si>
  <si>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</si>
  <si>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</si>
  <si>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</si>
  <si>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</si>
  <si>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</si>
  <si>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</si>
  <si>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</si>
  <si>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</si>
  <si>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</si>
  <si>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</si>
  <si>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</si>
  <si>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</si>
  <si>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</si>
  <si>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</si>
  <si>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</si>
  <si>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</si>
  <si>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</si>
  <si>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</si>
  <si>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</si>
  <si>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</si>
  <si>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</si>
  <si>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</si>
  <si>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</si>
  <si>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</si>
  <si>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</si>
  <si>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</si>
  <si>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</si>
  <si>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</si>
  <si>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</si>
  <si>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</si>
  <si>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</si>
  <si>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</si>
  <si>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</si>
  <si>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</si>
  <si>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</si>
  <si>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</si>
  <si>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</si>
  <si>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</si>
  <si>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</si>
  <si>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</si>
  <si>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</si>
  <si>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</si>
  <si>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</si>
  <si>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</si>
  <si>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</si>
  <si>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</si>
  <si>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</si>
  <si>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</si>
  <si>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</si>
  <si>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</si>
  <si>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</si>
  <si>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</si>
  <si>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</si>
  <si>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</si>
  <si>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</si>
  <si>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</si>
  <si>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</si>
  <si>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</si>
  <si>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</si>
  <si>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</si>
  <si>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</si>
  <si>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</si>
  <si>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</si>
  <si>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</si>
  <si>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</si>
  <si>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</si>
  <si>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</si>
  <si>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</si>
  <si>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</si>
  <si>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</si>
  <si>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</si>
  <si>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</si>
  <si>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</si>
  <si>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</si>
  <si>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</si>
  <si>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</si>
  <si>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</si>
  <si>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</si>
  <si>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</si>
  <si>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</si>
  <si>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</si>
  <si>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</si>
  <si>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</si>
  <si>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</si>
  <si>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</si>
  <si>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</si>
  <si>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</si>
  <si>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</si>
  <si>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</si>
  <si>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</si>
  <si>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</si>
  <si>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</si>
  <si>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</si>
  <si>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</si>
  <si>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</si>
  <si>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</si>
  <si>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</si>
  <si>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</si>
  <si>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</si>
  <si>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</si>
  <si>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</si>
  <si>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</si>
  <si>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</si>
  <si>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</si>
  <si>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</si>
  <si>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</si>
  <si>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</si>
  <si>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</si>
  <si>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</si>
  <si>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</si>
  <si>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</si>
  <si>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</si>
  <si>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</si>
  <si>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</si>
  <si>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</si>
  <si>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</si>
  <si>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</si>
  <si>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</si>
  <si>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</si>
  <si>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</si>
  <si>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</si>
  <si>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</si>
  <si>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</si>
  <si>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</si>
  <si>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</si>
  <si>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</si>
  <si>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</si>
  <si>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</si>
  <si>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</si>
  <si>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</si>
  <si>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</si>
  <si>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</si>
  <si>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</si>
  <si>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</si>
  <si>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</si>
  <si>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</si>
  <si>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</si>
  <si>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</si>
  <si>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</si>
  <si>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</si>
  <si>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</si>
  <si>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</si>
  <si>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</si>
  <si>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</si>
  <si>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</si>
  <si>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</si>
  <si>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</si>
  <si>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</si>
  <si>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</si>
  <si>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</si>
  <si>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</si>
  <si>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</si>
  <si>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</si>
  <si>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</si>
  <si>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</si>
  <si>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</si>
  <si>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</si>
  <si>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</si>
  <si>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</si>
  <si>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</si>
  <si>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</si>
  <si>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</si>
  <si>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</si>
  <si>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</si>
  <si>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</si>
  <si>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</si>
  <si>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</si>
  <si>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</si>
  <si>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</si>
  <si>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</si>
  <si>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</si>
  <si>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</si>
  <si>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</si>
  <si>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</si>
  <si>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</si>
  <si>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</si>
  <si>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</si>
  <si>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</si>
  <si>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</si>
  <si>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</si>
  <si>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</si>
  <si>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</si>
  <si>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</si>
  <si>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</si>
  <si>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</si>
  <si>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</si>
  <si>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</si>
  <si>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</si>
  <si>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</si>
  <si>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</si>
  <si>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</si>
  <si>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</si>
  <si>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</si>
  <si>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</si>
  <si>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</si>
  <si>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</si>
  <si>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</si>
  <si>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</si>
  <si>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</si>
  <si>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</si>
  <si>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</si>
  <si>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</si>
  <si>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</si>
  <si>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</si>
  <si>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</si>
  <si>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</si>
  <si>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</si>
  <si>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</si>
  <si>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</si>
  <si>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</si>
  <si>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</si>
  <si>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</si>
  <si>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</si>
  <si>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</si>
  <si>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</si>
  <si>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</si>
  <si>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</si>
  <si>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</si>
  <si>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</si>
  <si>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</si>
  <si>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</si>
  <si>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</si>
  <si>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</si>
  <si>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</si>
  <si>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</si>
  <si>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</si>
  <si>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</si>
  <si>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</si>
  <si>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</si>
  <si>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</si>
  <si>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</si>
  <si>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</si>
  <si>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</si>
  <si>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</si>
  <si>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</si>
  <si>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</si>
  <si>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</si>
  <si>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</si>
  <si>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</si>
  <si>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</si>
  <si>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</si>
  <si>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</si>
  <si>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</si>
  <si>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</si>
  <si>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</si>
  <si>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</si>
  <si>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</si>
  <si>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</si>
  <si>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</si>
  <si>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</si>
  <si>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</si>
  <si>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</si>
  <si>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</si>
  <si>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</si>
  <si>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</si>
  <si>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</si>
  <si>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</si>
  <si>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</si>
  <si>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</si>
  <si>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</si>
  <si>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</si>
  <si>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</si>
  <si>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</si>
  <si>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</si>
  <si>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</si>
  <si>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</si>
  <si>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</si>
  <si>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</si>
  <si>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</si>
  <si>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</si>
  <si>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</si>
  <si>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</si>
  <si>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</si>
  <si>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</si>
  <si>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</si>
  <si>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</si>
  <si>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</si>
  <si>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</si>
  <si>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</si>
  <si>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</si>
  <si>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</si>
  <si>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</si>
  <si>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</si>
  <si>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</si>
  <si>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</si>
  <si>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</si>
  <si>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</si>
  <si>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</si>
  <si>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</si>
  <si>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</si>
  <si>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</si>
  <si>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</si>
  <si>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</si>
  <si>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</si>
  <si>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</si>
  <si>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</si>
  <si>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</si>
  <si>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</si>
  <si>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</si>
  <si>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</si>
  <si>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</si>
  <si>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</si>
  <si>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</si>
  <si>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</si>
  <si>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</si>
  <si>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</si>
  <si>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</si>
  <si>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</si>
  <si>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</si>
  <si>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</si>
  <si>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</si>
  <si>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</si>
  <si>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</si>
  <si>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</si>
  <si>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</si>
  <si>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</si>
  <si>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</si>
  <si>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</si>
  <si>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</si>
  <si>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</si>
  <si>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</si>
  <si>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</si>
  <si>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</si>
  <si>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</si>
  <si>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</si>
  <si>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</si>
  <si>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</si>
  <si>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</si>
  <si>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</si>
  <si>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</si>
  <si>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</si>
  <si>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</si>
  <si>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</si>
  <si>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</si>
  <si>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</si>
  <si>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</si>
  <si>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</si>
  <si>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</si>
  <si>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</si>
  <si>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</si>
  <si>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</si>
  <si>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</si>
  <si>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</si>
  <si>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</si>
  <si>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</si>
  <si>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</si>
  <si>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</si>
  <si>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</si>
  <si>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</si>
  <si>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</si>
  <si>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</si>
  <si>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</si>
  <si>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</si>
  <si>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</si>
  <si>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</si>
  <si>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</si>
  <si>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</si>
  <si>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</si>
  <si>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</si>
  <si>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</si>
  <si>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</si>
  <si>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</si>
  <si>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</si>
  <si>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</si>
  <si>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</si>
  <si>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</si>
  <si>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</si>
  <si>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</si>
  <si>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</si>
  <si>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</si>
  <si>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</si>
  <si>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</si>
  <si>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</si>
  <si>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</si>
  <si>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</si>
  <si>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</si>
  <si>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</si>
  <si>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</si>
  <si>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</si>
  <si>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</si>
  <si>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</si>
  <si>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</si>
  <si>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</si>
  <si>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</si>
  <si>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</si>
  <si>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</si>
  <si>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</si>
  <si>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</si>
  <si>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</si>
  <si>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</si>
  <si>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</si>
  <si>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</si>
  <si>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</si>
  <si>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</si>
  <si>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</si>
  <si>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</si>
  <si>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</si>
  <si>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</si>
  <si>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</si>
  <si>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</si>
  <si>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</si>
  <si>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</si>
  <si>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</si>
  <si>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</si>
  <si>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</si>
  <si>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</si>
  <si>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</si>
  <si>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</si>
  <si>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</si>
  <si>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</si>
  <si>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</si>
  <si>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</si>
  <si>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</si>
  <si>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</si>
  <si>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</si>
  <si>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</si>
  <si>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</si>
  <si>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</si>
  <si>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</si>
  <si>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</si>
  <si>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</si>
  <si>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</si>
  <si>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</si>
  <si>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</si>
  <si>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</si>
  <si>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</si>
  <si>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</si>
  <si>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</si>
  <si>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</si>
  <si>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</si>
  <si>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</si>
  <si>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</si>
  <si>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</si>
  <si>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</si>
  <si>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</si>
  <si>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</si>
  <si>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</si>
  <si>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</si>
  <si>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</si>
  <si>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</si>
  <si>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</si>
  <si>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</si>
  <si>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</si>
  <si>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</si>
  <si>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</si>
  <si>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</si>
  <si>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</si>
  <si>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</si>
  <si>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</si>
  <si>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</si>
  <si>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</si>
  <si>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</si>
  <si>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</si>
  <si>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</si>
  <si>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</si>
  <si>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</si>
  <si>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</si>
  <si>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</si>
  <si>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</si>
  <si>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</si>
  <si>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</si>
  <si>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</si>
  <si>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</si>
  <si>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</si>
  <si>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</si>
  <si>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</si>
  <si>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</si>
  <si>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</si>
  <si>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</si>
  <si>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</si>
  <si>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</si>
  <si>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</si>
  <si>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</si>
  <si>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</si>
  <si>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</si>
  <si>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</si>
  <si>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</si>
  <si>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</si>
  <si>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</si>
  <si>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</si>
  <si>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</si>
  <si>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</si>
  <si>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</si>
  <si>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</si>
  <si>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</si>
  <si>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</si>
  <si>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</si>
  <si>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</si>
  <si>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</si>
  <si>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</si>
  <si>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</si>
  <si>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</si>
  <si>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</si>
  <si>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</si>
  <si>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</si>
  <si>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</si>
  <si>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</si>
  <si>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</si>
  <si>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</si>
  <si>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</si>
  <si>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</si>
  <si>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</si>
  <si>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</si>
  <si>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</si>
  <si>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</si>
  <si>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</si>
  <si>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</si>
  <si>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</si>
  <si>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</si>
  <si>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</si>
  <si>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</si>
  <si>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</si>
  <si>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</si>
  <si>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</si>
  <si>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</si>
  <si>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</si>
  <si>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</si>
  <si>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</si>
  <si>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</si>
  <si>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</si>
  <si>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</si>
  <si>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</si>
  <si>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</si>
  <si>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</si>
  <si>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</si>
  <si>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</si>
  <si>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</si>
  <si>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</si>
  <si>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</si>
  <si>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</si>
  <si>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</si>
  <si>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</si>
  <si>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</si>
  <si>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</si>
  <si>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</si>
  <si>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</si>
  <si>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</si>
  <si>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</si>
  <si>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</si>
  <si>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</si>
  <si>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</si>
  <si>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</si>
  <si>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</si>
  <si>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</si>
  <si>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</si>
  <si>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</si>
  <si>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</si>
  <si>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</si>
  <si>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</si>
  <si>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</si>
  <si>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</si>
  <si>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</si>
  <si>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</si>
  <si>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</si>
  <si>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</si>
  <si>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</si>
  <si>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</si>
  <si>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</si>
  <si>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</si>
  <si>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</si>
  <si>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</si>
  <si>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</si>
  <si>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</si>
  <si>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</si>
  <si>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</si>
  <si>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</si>
  <si>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</si>
  <si>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</si>
  <si>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</si>
  <si>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</si>
  <si>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</si>
  <si>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</si>
  <si>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</si>
  <si>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</si>
  <si>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</si>
  <si>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</si>
  <si>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</si>
  <si>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</si>
  <si>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</si>
  <si>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</si>
  <si>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</si>
  <si>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</si>
  <si>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</si>
  <si>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</si>
  <si>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</si>
  <si>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</si>
  <si>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</si>
  <si>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</si>
  <si>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</si>
  <si>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</si>
  <si>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</si>
  <si>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</si>
  <si>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</si>
  <si>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</si>
  <si>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</si>
  <si>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</si>
  <si>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</si>
  <si>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</si>
  <si>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</si>
  <si>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</si>
  <si>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</si>
  <si>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</si>
  <si>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</si>
  <si>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</si>
  <si>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</si>
  <si>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</si>
  <si>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</si>
  <si>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</si>
  <si>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</si>
  <si>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</si>
  <si>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</si>
  <si>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</si>
  <si>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</si>
  <si>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</si>
  <si>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</si>
  <si>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</si>
  <si>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</si>
  <si>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</si>
  <si>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</si>
  <si>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</si>
  <si>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</si>
  <si>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</si>
  <si>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</si>
  <si>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</si>
  <si>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</si>
  <si>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</si>
  <si>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</si>
  <si>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</si>
  <si>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</si>
  <si>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</si>
  <si>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</si>
  <si>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</si>
  <si>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</si>
  <si>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</si>
  <si>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</si>
  <si>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</si>
  <si>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</si>
  <si>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</si>
  <si>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</si>
  <si>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</si>
  <si>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</si>
  <si>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</si>
  <si>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</si>
  <si>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</si>
  <si>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</si>
  <si>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</si>
  <si>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</si>
  <si>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</si>
  <si>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</si>
  <si>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</si>
  <si>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</si>
  <si>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</si>
  <si>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</si>
  <si>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</si>
  <si>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</si>
  <si>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</si>
  <si>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</si>
  <si>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</si>
  <si>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</si>
  <si>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</si>
  <si>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</si>
  <si>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</si>
  <si>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</si>
  <si>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</si>
  <si>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</si>
  <si>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</si>
  <si>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</si>
  <si>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</si>
  <si>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</si>
  <si>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</si>
  <si>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</si>
  <si>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</si>
  <si>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</si>
  <si>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</si>
  <si>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</si>
  <si>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</si>
  <si>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</si>
  <si>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</si>
  <si>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</si>
  <si>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</si>
  <si>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</si>
  <si>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</si>
  <si>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</si>
  <si>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</si>
  <si>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</si>
  <si>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</si>
  <si>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</si>
  <si>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</si>
  <si>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</si>
  <si>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</si>
  <si>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</si>
  <si>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</si>
  <si>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</si>
  <si>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</si>
  <si>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</si>
  <si>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</si>
  <si>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</si>
  <si>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</si>
  <si>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</si>
  <si>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</si>
  <si>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</si>
  <si>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</si>
  <si>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</si>
  <si>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</si>
  <si>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</si>
  <si>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</si>
  <si>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</si>
  <si>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</si>
  <si>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</si>
  <si>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</si>
  <si>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</si>
  <si>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</si>
  <si>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</si>
  <si>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</si>
  <si>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</si>
  <si>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</si>
  <si>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</si>
  <si>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</si>
  <si>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</si>
  <si>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</si>
  <si>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</si>
  <si>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</si>
  <si>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</si>
  <si>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</si>
  <si>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</si>
  <si>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</si>
  <si>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</si>
  <si>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</si>
  <si>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</si>
  <si>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</si>
  <si>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</si>
  <si>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</si>
  <si>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</si>
  <si>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</si>
  <si>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</si>
  <si>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</si>
  <si>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</si>
  <si>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</si>
  <si>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</si>
  <si>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</si>
  <si>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</si>
  <si>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</si>
  <si>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</si>
  <si>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</si>
  <si>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</si>
  <si>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</si>
  <si>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</si>
  <si>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</si>
  <si>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</si>
  <si>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</si>
  <si>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</si>
  <si>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</si>
  <si>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</si>
  <si>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</si>
  <si>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</si>
  <si>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</si>
  <si>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</si>
  <si>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</si>
  <si>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</si>
  <si>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</si>
  <si>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</si>
  <si>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</si>
  <si>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</si>
  <si>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</si>
  <si>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</si>
  <si>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</si>
  <si>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</si>
  <si>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</si>
  <si>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</si>
  <si>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</si>
  <si>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</si>
  <si>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</si>
  <si>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</si>
  <si>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</si>
  <si>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</si>
  <si>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</si>
  <si>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</si>
  <si>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</si>
  <si>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</si>
  <si>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</si>
  <si>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</si>
  <si>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</si>
  <si>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</si>
  <si>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</si>
  <si>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</si>
  <si>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</si>
  <si>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</si>
  <si>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</si>
  <si>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</si>
  <si>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</si>
  <si>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</si>
  <si>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</si>
  <si>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</si>
  <si>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</si>
  <si>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</si>
  <si>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</si>
  <si>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</si>
  <si>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</si>
  <si>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</si>
  <si>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</si>
  <si>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</si>
  <si>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</si>
  <si>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</si>
  <si>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</si>
  <si>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</si>
  <si>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</si>
  <si>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</si>
  <si>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</si>
  <si>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</si>
  <si>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</si>
  <si>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</si>
  <si>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</si>
  <si>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</si>
  <si>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</si>
  <si>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</si>
  <si>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</si>
  <si>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</si>
  <si>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</si>
  <si>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</si>
  <si>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</si>
  <si>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</si>
  <si>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</si>
  <si>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</si>
  <si>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</si>
  <si>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</si>
  <si>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</si>
  <si>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</si>
  <si>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</si>
  <si>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</si>
  <si>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</si>
  <si>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</si>
  <si>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</si>
  <si>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</si>
  <si>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</si>
  <si>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</si>
  <si>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</si>
  <si>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</si>
  <si>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</si>
  <si>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</si>
  <si>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</si>
  <si>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</si>
  <si>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</si>
  <si>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</si>
  <si>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</si>
  <si>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</si>
  <si>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</si>
  <si>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</si>
  <si>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</si>
  <si>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</si>
  <si>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</si>
  <si>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</si>
  <si>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</si>
  <si>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</si>
  <si>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</si>
  <si>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</si>
  <si>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</si>
  <si>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</si>
  <si>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</si>
  <si>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</si>
  <si>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</si>
  <si>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</si>
  <si>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</si>
  <si>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</si>
  <si>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</si>
  <si>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</si>
  <si>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</si>
  <si>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</si>
  <si>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</si>
  <si>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</si>
  <si>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</si>
  <si>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</si>
  <si>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</si>
  <si>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</si>
  <si>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</si>
  <si>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</si>
  <si>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</si>
  <si>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</si>
  <si>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</si>
  <si>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</si>
  <si>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</si>
  <si>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</si>
  <si>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</si>
  <si>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</si>
  <si>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</si>
  <si>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</si>
  <si>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</si>
  <si>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</si>
  <si>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</si>
  <si>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</si>
  <si>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</si>
  <si>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</si>
  <si>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</si>
  <si>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</si>
  <si>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</si>
  <si>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</si>
  <si>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</si>
  <si>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</si>
  <si>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</si>
  <si>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</si>
  <si>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</si>
  <si>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</si>
  <si>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</si>
  <si>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</si>
  <si>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</si>
  <si>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</si>
  <si>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</si>
  <si>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</si>
  <si>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</si>
  <si>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</si>
  <si>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</si>
  <si>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</si>
  <si>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</si>
  <si>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</si>
  <si>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</si>
  <si>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</si>
  <si>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</si>
  <si>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</si>
  <si>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</si>
  <si>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</si>
  <si>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</si>
  <si>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</si>
  <si>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</si>
  <si>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</si>
  <si>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</si>
  <si>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</si>
  <si>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</si>
  <si>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</si>
  <si>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</si>
  <si>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</si>
  <si>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</si>
  <si>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</si>
  <si>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</si>
  <si>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</si>
  <si>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</si>
  <si>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</si>
  <si>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</si>
  <si>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</si>
  <si>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</si>
  <si>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</si>
  <si>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</si>
  <si>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</si>
  <si>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</si>
  <si>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</si>
  <si>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</si>
  <si>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</si>
  <si>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</si>
  <si>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</si>
  <si>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</si>
  <si>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</si>
  <si>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</si>
  <si>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</si>
  <si>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</si>
  <si>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</si>
  <si>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</si>
  <si>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</si>
  <si>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</si>
  <si>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</si>
  <si>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</si>
  <si>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</si>
  <si>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</si>
  <si>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</si>
  <si>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</si>
  <si>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</si>
  <si>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</si>
  <si>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</si>
  <si>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</si>
  <si>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</si>
  <si>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</si>
  <si>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</si>
  <si>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</si>
  <si>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</si>
  <si>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</si>
  <si>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</si>
  <si>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</si>
  <si>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</si>
  <si>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</si>
  <si>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</si>
  <si>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</si>
  <si>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</si>
  <si>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</si>
  <si>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</si>
  <si>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</si>
  <si>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</si>
  <si>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</si>
  <si>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</si>
  <si>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</si>
  <si>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</si>
  <si>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</si>
  <si>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</si>
  <si>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</si>
  <si>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</si>
  <si>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</si>
  <si>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</si>
  <si>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</si>
  <si>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</si>
  <si>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</si>
  <si>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</si>
  <si>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</si>
  <si>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</si>
  <si>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</si>
  <si>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</si>
  <si>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</si>
  <si>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</si>
  <si>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</si>
  <si>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</si>
  <si>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</si>
  <si>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</si>
  <si>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</si>
  <si>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</si>
  <si>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</si>
  <si>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</si>
  <si>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</si>
  <si>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</si>
  <si>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</si>
  <si>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</si>
  <si>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</si>
  <si>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</si>
  <si>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</si>
  <si>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</si>
  <si>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</si>
  <si>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</si>
  <si>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</si>
  <si>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</si>
  <si>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</si>
  <si>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</si>
  <si>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</si>
  <si>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</si>
  <si>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</si>
  <si>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</si>
  <si>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</si>
  <si>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</si>
  <si>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</si>
  <si>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</si>
  <si>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</si>
  <si>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</si>
  <si>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</si>
  <si>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</si>
  <si>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</si>
  <si>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</si>
  <si>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</si>
  <si>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</si>
  <si>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</si>
  <si>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</si>
  <si>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</si>
  <si>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</si>
  <si>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</si>
  <si>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</si>
  <si>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</si>
  <si>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</si>
  <si>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</si>
  <si>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</si>
  <si>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</si>
  <si>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</si>
  <si>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</si>
  <si>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</si>
  <si>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</si>
  <si>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</si>
  <si>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</si>
  <si>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</si>
  <si>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</si>
  <si>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</si>
  <si>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</si>
  <si>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</si>
  <si>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</si>
  <si>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</si>
  <si>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</si>
  <si>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</si>
  <si>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</si>
  <si>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</si>
  <si>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</si>
  <si>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</si>
  <si>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</si>
  <si>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</si>
  <si>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</si>
  <si>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</si>
  <si>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</si>
  <si>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</si>
  <si>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</si>
  <si>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</si>
  <si>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</si>
  <si>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</si>
  <si>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</si>
  <si>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</si>
  <si>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</si>
  <si>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</si>
  <si>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</si>
  <si>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</si>
  <si>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</si>
  <si>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</si>
  <si>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</si>
  <si>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</si>
  <si>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</si>
  <si>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</si>
  <si>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</si>
  <si>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</si>
  <si>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</si>
  <si>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</si>
  <si>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</si>
  <si>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</si>
  <si>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</si>
  <si>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</si>
  <si>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</si>
  <si>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</si>
  <si>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</si>
  <si>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</si>
  <si>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</si>
  <si>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</si>
  <si>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</si>
  <si>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</si>
  <si>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</si>
  <si>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</si>
  <si>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</si>
  <si>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</si>
  <si>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</si>
  <si>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</si>
  <si>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</si>
  <si>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</si>
  <si>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</si>
  <si>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</si>
  <si>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</si>
  <si>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</si>
  <si>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</si>
  <si>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</si>
  <si>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</si>
  <si>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</si>
  <si>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</si>
  <si>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</si>
  <si>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</si>
  <si>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</si>
  <si>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</si>
  <si>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</si>
  <si>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</si>
  <si>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</si>
  <si>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</si>
  <si>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</si>
  <si>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</si>
  <si>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</si>
  <si>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</si>
  <si>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</si>
  <si>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</si>
  <si>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</si>
  <si>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</si>
  <si>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</si>
  <si>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</si>
  <si>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</si>
  <si>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</si>
  <si>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</si>
  <si>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</si>
  <si>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</si>
  <si>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</si>
  <si>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</si>
  <si>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</si>
  <si>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</si>
  <si>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</si>
  <si>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</si>
  <si>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</si>
  <si>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</si>
  <si>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</si>
  <si>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</si>
  <si>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</si>
  <si>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</si>
  <si>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</si>
  <si>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</si>
  <si>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</si>
  <si>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</si>
  <si>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</si>
  <si>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</si>
  <si>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</si>
  <si>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</si>
  <si>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</si>
  <si>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</si>
  <si>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</si>
  <si>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</si>
  <si>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</si>
  <si>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</si>
  <si>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</si>
  <si>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</si>
  <si>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</si>
  <si>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</si>
  <si>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</si>
  <si>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</si>
  <si>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</si>
  <si>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</si>
  <si>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</si>
  <si>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</si>
  <si>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</si>
  <si>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</si>
  <si>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</si>
  <si>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</si>
  <si>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</si>
  <si>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</si>
  <si>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</si>
  <si>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</si>
  <si>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</si>
  <si>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</si>
  <si>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</si>
  <si>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</si>
  <si>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</si>
  <si>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</si>
  <si>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</si>
  <si>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</si>
  <si>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</si>
  <si>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</si>
  <si>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</si>
  <si>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</si>
  <si>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</si>
  <si>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</si>
  <si>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</si>
  <si>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</si>
  <si>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</si>
  <si>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</si>
  <si>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</si>
  <si>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</si>
  <si>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</si>
  <si>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</si>
  <si>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</si>
  <si>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</si>
  <si>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</si>
  <si>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</si>
  <si>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</si>
  <si>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</si>
  <si>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</si>
  <si>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</si>
  <si>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</si>
  <si>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</si>
  <si>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</si>
  <si>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</si>
  <si>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</si>
  <si>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</si>
  <si>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</si>
  <si>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</si>
  <si>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</si>
  <si>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</si>
  <si>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</si>
  <si>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</si>
  <si>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</si>
  <si>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</si>
  <si>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</si>
  <si>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</si>
  <si>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</si>
  <si>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</si>
  <si>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</si>
  <si>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</si>
  <si>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</si>
  <si>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</si>
  <si>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</si>
  <si>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</si>
  <si>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</si>
  <si>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</si>
  <si>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</si>
  <si>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</si>
  <si>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</si>
  <si>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</si>
  <si>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</si>
  <si>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</si>
  <si>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</si>
  <si>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</si>
  <si>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</si>
  <si>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</si>
  <si>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</si>
  <si>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</si>
  <si>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</si>
  <si>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</si>
  <si>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</si>
  <si>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</si>
  <si>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</si>
  <si>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</si>
  <si>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</si>
  <si>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</si>
  <si>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</si>
  <si>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</si>
  <si>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</si>
  <si>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</si>
  <si>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</si>
  <si>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</si>
  <si>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</si>
  <si>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</si>
  <si>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</si>
  <si>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</si>
  <si>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</si>
  <si>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</si>
  <si>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</si>
  <si>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</si>
  <si>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</si>
  <si>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</si>
  <si>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</si>
  <si>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</si>
  <si>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</si>
  <si>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</si>
  <si>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</si>
  <si>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</si>
  <si>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</si>
  <si>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</si>
  <si>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</si>
  <si>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</si>
  <si>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</si>
  <si>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</si>
  <si>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</si>
  <si>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</si>
  <si>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</si>
  <si>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</si>
  <si>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</si>
  <si>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</si>
  <si>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</si>
  <si>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</si>
  <si>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</si>
  <si>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</si>
  <si>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</si>
  <si>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</si>
  <si>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</si>
  <si>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</si>
  <si>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</si>
  <si>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</si>
  <si>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</si>
  <si>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</si>
  <si>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</si>
  <si>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</si>
  <si>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</si>
  <si>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</si>
  <si>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</si>
  <si>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</si>
  <si>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</si>
  <si>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</si>
  <si>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</si>
  <si>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</si>
  <si>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</si>
  <si>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</si>
  <si>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</si>
  <si>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</si>
  <si>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</si>
  <si>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</si>
  <si>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</si>
  <si>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</si>
  <si>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</si>
  <si>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</si>
  <si>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</si>
  <si>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</si>
  <si>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</si>
  <si>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</si>
  <si>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</si>
  <si>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</si>
  <si>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</si>
  <si>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</si>
  <si>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</si>
  <si>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</si>
  <si>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</si>
  <si>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</si>
  <si>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</si>
  <si>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</si>
  <si>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</si>
  <si>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</si>
  <si>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</si>
  <si>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</si>
  <si>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</si>
  <si>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</si>
  <si>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</si>
  <si>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</si>
  <si>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</si>
  <si>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</si>
  <si>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</si>
  <si>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</si>
  <si>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</si>
  <si>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</si>
  <si>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</si>
  <si>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</si>
  <si>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</si>
  <si>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</si>
  <si>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</si>
  <si>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</si>
  <si>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</si>
  <si>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</si>
  <si>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</si>
  <si>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</si>
  <si>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</si>
  <si>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</si>
  <si>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</si>
  <si>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</si>
  <si>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</si>
  <si>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</si>
  <si>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</si>
  <si>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</si>
  <si>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</si>
  <si>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</si>
  <si>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</si>
  <si>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</si>
  <si>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</si>
  <si>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</si>
  <si>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</si>
  <si>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</si>
  <si>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</si>
  <si>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</si>
  <si>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</si>
  <si>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</si>
  <si>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</si>
  <si>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</si>
  <si>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</si>
  <si>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</si>
  <si>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</si>
  <si>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</si>
  <si>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</si>
  <si>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</si>
  <si>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</si>
  <si>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</si>
  <si>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</si>
  <si>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</si>
  <si>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</si>
  <si>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</si>
  <si>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</si>
  <si>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</si>
  <si>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</si>
  <si>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</si>
  <si>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</si>
  <si>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</si>
  <si>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</si>
  <si>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</si>
  <si>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</si>
  <si>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</si>
  <si>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</si>
  <si>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</si>
  <si>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</si>
  <si>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</si>
  <si>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</si>
  <si>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</si>
  <si>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</si>
  <si>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</si>
  <si>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</si>
  <si>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</si>
  <si>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</si>
  <si>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</si>
  <si>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</si>
  <si>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</si>
  <si>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</si>
  <si>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</si>
  <si>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</si>
  <si>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</si>
  <si>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</si>
  <si>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</si>
  <si>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</si>
  <si>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</si>
  <si>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</si>
  <si>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</si>
  <si>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</si>
  <si>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</si>
  <si>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</si>
  <si>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</si>
  <si>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</si>
  <si>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</si>
  <si>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</si>
  <si>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</si>
  <si>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</si>
  <si>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</si>
  <si>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</si>
  <si>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</si>
  <si>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</si>
  <si>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</si>
  <si>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</si>
  <si>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</si>
  <si>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</si>
  <si>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</si>
  <si>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</si>
  <si>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</si>
  <si>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</si>
  <si>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</si>
  <si>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</si>
  <si>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</si>
  <si>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</si>
  <si>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</si>
  <si>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</si>
  <si>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</si>
  <si>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</si>
  <si>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</si>
  <si>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</si>
  <si>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</si>
  <si>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</si>
  <si>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</si>
  <si>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</si>
  <si>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</si>
  <si>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</si>
  <si>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</si>
  <si>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</si>
  <si>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</si>
  <si>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</si>
  <si>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</si>
  <si>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</si>
  <si>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</si>
  <si>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</si>
  <si>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</si>
  <si>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</si>
  <si>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</si>
  <si>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</si>
  <si>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</si>
  <si>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</si>
  <si>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</si>
  <si>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</si>
  <si>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</si>
  <si>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</si>
  <si>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</si>
  <si>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</si>
  <si>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</si>
  <si>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</si>
  <si>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</si>
  <si>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</si>
  <si>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</si>
  <si>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</si>
  <si>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</si>
  <si>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</si>
  <si>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</si>
  <si>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</si>
  <si>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</si>
  <si>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</si>
  <si>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</si>
  <si>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</si>
  <si>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</si>
  <si>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</si>
  <si>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</si>
  <si>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</si>
  <si>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</si>
  <si>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</si>
  <si>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</si>
  <si>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</si>
  <si>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</si>
  <si>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</si>
  <si>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</si>
  <si>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</si>
  <si>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</si>
  <si>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</si>
  <si>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</si>
  <si>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</si>
  <si>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</si>
  <si>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</si>
  <si>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</si>
  <si>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</si>
  <si>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</si>
  <si>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</si>
  <si>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</si>
  <si>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</si>
  <si>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</si>
  <si>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</si>
  <si>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</si>
  <si>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</si>
  <si>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</si>
  <si>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</si>
  <si>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</si>
  <si>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</si>
  <si>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</si>
  <si>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</si>
  <si>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</si>
  <si>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</si>
  <si>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</si>
  <si>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</si>
  <si>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</si>
  <si>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</si>
  <si>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</si>
  <si>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</si>
  <si>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</si>
  <si>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</si>
  <si>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</si>
  <si>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</si>
  <si>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</si>
  <si>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</si>
  <si>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</si>
  <si>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</si>
  <si>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</si>
  <si>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</si>
  <si>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</si>
  <si>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</si>
  <si>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</si>
  <si>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</si>
  <si>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</si>
  <si>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</si>
  <si>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</si>
  <si>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</si>
  <si>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</si>
  <si>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</si>
  <si>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</si>
  <si>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</si>
  <si>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</si>
  <si>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</si>
  <si>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</si>
  <si>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</si>
  <si>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</si>
  <si>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</si>
  <si>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</si>
  <si>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</si>
  <si>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</si>
  <si>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</si>
  <si>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</si>
  <si>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</si>
  <si>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</si>
  <si>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</si>
  <si>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</si>
  <si>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</si>
  <si>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</si>
  <si>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</si>
  <si>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</si>
  <si>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</si>
  <si>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</si>
  <si>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</si>
  <si>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</si>
  <si>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</si>
  <si>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</si>
  <si>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</si>
  <si>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</si>
  <si>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</si>
  <si>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</si>
  <si>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</si>
  <si>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</si>
  <si>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</si>
  <si>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</si>
  <si>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</si>
  <si>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</si>
  <si>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</si>
  <si>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</si>
  <si>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</si>
  <si>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</si>
  <si>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</si>
  <si>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</si>
  <si>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</si>
  <si>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</si>
  <si>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</si>
  <si>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</si>
  <si>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</si>
  <si>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</si>
  <si>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</si>
  <si>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</si>
  <si>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</si>
  <si>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</si>
  <si>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</si>
  <si>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</si>
  <si>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</si>
  <si>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</si>
  <si>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</si>
  <si>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</si>
  <si>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</si>
  <si>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</si>
  <si>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</si>
  <si>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</si>
  <si>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</si>
  <si>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</si>
  <si>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</si>
  <si>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</si>
  <si>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</si>
  <si>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</si>
  <si>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</si>
  <si>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</si>
  <si>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</si>
  <si>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</si>
  <si>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</si>
  <si>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</si>
  <si>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</si>
  <si>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</si>
  <si>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</si>
  <si>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</si>
  <si>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</si>
  <si>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</si>
  <si>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</si>
  <si>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</si>
  <si>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</si>
  <si>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</si>
  <si>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</si>
  <si>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</si>
  <si>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</si>
  <si>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</si>
  <si>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</si>
  <si>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</si>
  <si>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</si>
  <si>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</si>
  <si>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</si>
  <si>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</si>
  <si>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</si>
  <si>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</si>
  <si>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</si>
  <si>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</si>
  <si>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</si>
  <si>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</si>
  <si>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</si>
  <si>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</si>
  <si>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</si>
  <si>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</si>
  <si>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</si>
  <si>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</si>
  <si>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</si>
  <si>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</si>
  <si>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</si>
  <si>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</si>
  <si>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</si>
  <si>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</si>
  <si>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</si>
  <si>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</si>
  <si>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</si>
  <si>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</si>
  <si>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</si>
  <si>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</si>
  <si>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</si>
  <si>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</si>
  <si>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</si>
  <si>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</si>
  <si>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</si>
  <si>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</si>
  <si>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</si>
  <si>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</si>
  <si>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</si>
  <si>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</si>
  <si>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</si>
  <si>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</si>
  <si>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</si>
  <si>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</si>
  <si>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</si>
  <si>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</si>
  <si>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</si>
  <si>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</si>
  <si>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</si>
  <si>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</si>
  <si>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</si>
  <si>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</si>
  <si>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</si>
  <si>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</si>
  <si>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</si>
  <si>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</si>
  <si>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</si>
  <si>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</si>
  <si>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</si>
  <si>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</si>
  <si>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</si>
  <si>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</si>
  <si>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</si>
  <si>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</si>
  <si>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</si>
  <si>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</si>
  <si>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</si>
  <si>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</si>
  <si>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</si>
  <si>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</si>
  <si>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</si>
  <si>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</si>
  <si>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</si>
  <si>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</si>
  <si>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</si>
  <si>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</si>
  <si>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</si>
  <si>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</si>
  <si>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</si>
  <si>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</si>
  <si>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</si>
  <si>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</si>
  <si>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</si>
  <si>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</si>
  <si>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</si>
  <si>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</si>
  <si>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</si>
  <si>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</si>
  <si>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</si>
  <si>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</si>
  <si>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</si>
  <si>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</si>
  <si>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</si>
  <si>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</si>
  <si>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</si>
  <si>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</si>
  <si>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</si>
  <si>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</si>
  <si>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</si>
  <si>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</si>
  <si>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</si>
  <si>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</si>
  <si>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</si>
  <si>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</si>
  <si>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</si>
  <si>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</si>
  <si>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</si>
  <si>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</si>
  <si>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</si>
  <si>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</si>
  <si>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</si>
  <si>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</si>
  <si>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</si>
  <si>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</si>
  <si>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</si>
  <si>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</si>
  <si>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</si>
  <si>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</si>
  <si>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</si>
  <si>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</si>
  <si>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</si>
  <si>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</si>
  <si>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</si>
  <si>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</si>
  <si>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</si>
  <si>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</si>
  <si>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</si>
  <si>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</si>
  <si>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</si>
  <si>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</si>
  <si>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</si>
  <si>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</si>
  <si>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</si>
  <si>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</si>
  <si>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</si>
  <si>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</si>
  <si>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</si>
  <si>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</si>
  <si>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</si>
  <si>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</si>
  <si>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</si>
  <si>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</si>
  <si>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</si>
  <si>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</si>
  <si>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</si>
  <si>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</si>
  <si>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</si>
  <si>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</si>
  <si>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</si>
  <si>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</si>
  <si>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</si>
  <si>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</si>
  <si>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</si>
  <si>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</si>
  <si>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</si>
  <si>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</si>
  <si>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</si>
  <si>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</si>
  <si>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</si>
  <si>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</si>
  <si>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</si>
  <si>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</si>
  <si>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</si>
  <si>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</si>
  <si>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</si>
  <si>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</si>
  <si>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</si>
  <si>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</si>
  <si>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</si>
  <si>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</si>
  <si>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</si>
  <si>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</si>
  <si>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</si>
  <si>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</si>
  <si>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</si>
  <si>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</si>
  <si>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</si>
  <si>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</si>
  <si>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</si>
  <si>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</si>
  <si>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</si>
  <si>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</si>
  <si>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</si>
  <si>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</si>
  <si>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</si>
  <si>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</si>
  <si>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</si>
  <si>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</si>
  <si>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</si>
  <si>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</si>
  <si>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</si>
  <si>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</si>
  <si>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</si>
  <si>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</si>
  <si>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</si>
  <si>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</si>
  <si>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</si>
  <si>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</si>
  <si>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</si>
  <si>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</si>
  <si>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</si>
  <si>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</si>
  <si>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</si>
  <si>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</si>
  <si>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</si>
  <si>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</si>
  <si>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</si>
  <si>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</si>
  <si>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</si>
  <si>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</si>
  <si>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</si>
  <si>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</si>
  <si>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</si>
  <si>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</si>
  <si>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</si>
  <si>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</si>
  <si>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</si>
  <si>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</si>
  <si>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</si>
  <si>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</si>
  <si>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</si>
  <si>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</si>
  <si>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</si>
  <si>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</si>
  <si>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</si>
  <si>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</si>
  <si>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</si>
  <si>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</si>
  <si>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</si>
  <si>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</si>
  <si>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</si>
  <si>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</si>
  <si>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</si>
  <si>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</si>
  <si>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</si>
  <si>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</si>
  <si>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</si>
  <si>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</si>
  <si>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</si>
  <si>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</si>
  <si>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</si>
  <si>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</si>
  <si>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</si>
  <si>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</si>
  <si>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</si>
  <si>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</si>
  <si>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</si>
  <si>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</si>
  <si>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</si>
  <si>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</si>
  <si>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</si>
  <si>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</si>
  <si>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</si>
  <si>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</si>
  <si>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</si>
  <si>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</si>
  <si>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</si>
  <si>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</si>
  <si>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</si>
  <si>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</si>
  <si>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</si>
  <si>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</si>
  <si>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</si>
  <si>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</si>
  <si>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</si>
  <si>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</si>
  <si>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</si>
  <si>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</si>
  <si>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</si>
  <si>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</si>
  <si>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</si>
  <si>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</si>
  <si>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</si>
  <si>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</si>
  <si>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</si>
  <si>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</si>
  <si>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</si>
  <si>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</si>
  <si>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</si>
  <si>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</si>
  <si>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</si>
  <si>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</si>
  <si>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</si>
  <si>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</si>
  <si>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</si>
  <si>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</si>
  <si>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</si>
  <si>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</si>
  <si>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</si>
  <si>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</si>
  <si>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</si>
  <si>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</si>
  <si>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</si>
  <si>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</si>
  <si>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</si>
  <si>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</si>
  <si>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</si>
  <si>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</si>
  <si>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</si>
  <si>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</si>
  <si>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</si>
  <si>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</si>
  <si>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</si>
  <si>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</si>
  <si>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</si>
  <si>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</si>
  <si>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</si>
  <si>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</si>
  <si>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</si>
  <si>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</si>
  <si>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</si>
  <si>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</si>
  <si>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</si>
  <si>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</si>
  <si>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</si>
  <si>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</si>
  <si>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</si>
  <si>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</si>
  <si>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</si>
  <si>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</si>
  <si>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</si>
  <si>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</si>
  <si>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</si>
  <si>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</si>
  <si>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</si>
  <si>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</si>
  <si>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</si>
  <si>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</si>
  <si>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</si>
  <si>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</si>
  <si>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</si>
  <si>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</si>
  <si>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</si>
  <si>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</si>
  <si>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</si>
  <si>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</si>
  <si>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</si>
  <si>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</si>
  <si>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</si>
  <si>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</si>
  <si>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</si>
  <si>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</si>
  <si>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</si>
  <si>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</si>
  <si>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</si>
  <si>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</si>
  <si>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</si>
  <si>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</si>
  <si>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</si>
  <si>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</si>
  <si>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</si>
  <si>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</si>
  <si>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</si>
  <si>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</si>
  <si>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</si>
  <si>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</si>
  <si>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</si>
  <si>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</si>
  <si>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</si>
  <si>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</si>
  <si>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</si>
  <si>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</si>
  <si>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</si>
  <si>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</si>
  <si>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</si>
  <si>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</si>
  <si>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</si>
  <si>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</si>
  <si>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</si>
  <si>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</si>
  <si>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</si>
  <si>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</si>
  <si>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</si>
  <si>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</si>
  <si>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</si>
  <si>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</si>
  <si>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</si>
  <si>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</si>
  <si>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</si>
  <si>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</si>
  <si>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</si>
  <si>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</si>
  <si>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</si>
  <si>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</si>
  <si>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</si>
  <si>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</si>
  <si>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</si>
  <si>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</si>
  <si>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</si>
  <si>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</si>
  <si>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</si>
  <si>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</si>
  <si>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</si>
  <si>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</si>
  <si>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</si>
  <si>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</si>
  <si>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</si>
  <si>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</si>
  <si>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</si>
  <si>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</si>
  <si>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</si>
  <si>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</si>
  <si>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</si>
  <si>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</si>
  <si>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</si>
  <si>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</si>
  <si>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</si>
  <si>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</si>
  <si>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</si>
  <si>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</si>
  <si>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</si>
  <si>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</si>
  <si>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</si>
  <si>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</si>
  <si>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</si>
  <si>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</si>
  <si>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</si>
  <si>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</si>
  <si>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</si>
  <si>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</si>
  <si>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</si>
  <si>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</si>
  <si>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</si>
  <si>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</si>
  <si>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</si>
  <si>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</si>
  <si>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</si>
  <si>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</si>
  <si>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</si>
  <si>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</si>
  <si>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</si>
  <si>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</si>
  <si>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</si>
  <si>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</si>
  <si>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</si>
  <si>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</si>
  <si>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</si>
  <si>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</si>
  <si>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</si>
  <si>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</si>
  <si>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</si>
  <si>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</si>
  <si>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</si>
  <si>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</si>
  <si>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</si>
  <si>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</si>
  <si>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</si>
  <si>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</si>
  <si>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</si>
  <si>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</si>
  <si>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</si>
  <si>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</si>
  <si>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</si>
  <si>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</si>
  <si>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</si>
  <si>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</si>
  <si>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</si>
  <si>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</si>
  <si>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</si>
  <si>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</si>
  <si>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</si>
  <si>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</si>
  <si>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</si>
  <si>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</si>
  <si>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</si>
  <si>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</si>
  <si>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</si>
  <si>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</si>
  <si>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</si>
  <si>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</si>
  <si>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</si>
  <si>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</si>
  <si>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</si>
  <si>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</si>
  <si>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</si>
  <si>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</si>
  <si>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</si>
  <si>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</si>
  <si>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</si>
  <si>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</si>
  <si>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</si>
  <si>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</si>
  <si>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</si>
  <si>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</si>
  <si>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</si>
  <si>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</si>
  <si>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</si>
  <si>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</si>
  <si>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</si>
  <si>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</si>
  <si>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</si>
  <si>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</si>
  <si>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</si>
  <si>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</si>
  <si>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</si>
  <si>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</si>
  <si>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</si>
  <si>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</si>
  <si>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</si>
  <si>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</si>
  <si>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</si>
  <si>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</si>
  <si>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</si>
  <si>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</si>
  <si>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</si>
  <si>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</si>
  <si>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</si>
  <si>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</si>
  <si>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</si>
  <si>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</si>
  <si>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</si>
  <si>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</si>
  <si>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</si>
  <si>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</si>
  <si>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</si>
  <si>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</si>
  <si>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</si>
  <si>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</si>
  <si>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</si>
  <si>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</si>
  <si>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</si>
  <si>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</si>
  <si>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</si>
  <si>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</si>
  <si>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</si>
  <si>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</si>
  <si>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</si>
  <si>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</si>
  <si>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</si>
  <si>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</si>
  <si>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</si>
  <si>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</si>
  <si>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</si>
  <si>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</si>
  <si>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</si>
  <si>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</si>
  <si>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</si>
  <si>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</si>
  <si>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</si>
  <si>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</si>
  <si>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</si>
  <si>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</si>
  <si>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</si>
  <si>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</si>
  <si>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</si>
  <si>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</si>
  <si>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</si>
  <si>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</si>
  <si>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</si>
  <si>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</si>
  <si>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</si>
  <si>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</si>
  <si>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</si>
  <si>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</si>
  <si>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</si>
  <si>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</si>
  <si>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</si>
  <si>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</si>
  <si>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</si>
  <si>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</si>
  <si>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</si>
  <si>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</si>
  <si>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</si>
  <si>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</si>
  <si>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</si>
  <si>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</si>
  <si>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</si>
  <si>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</si>
  <si>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</si>
  <si>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</si>
  <si>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</si>
  <si>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</si>
  <si>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</si>
  <si>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</si>
  <si>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</si>
  <si>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</si>
  <si>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</si>
  <si>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</si>
  <si>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</si>
  <si>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</si>
  <si>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</si>
  <si>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</si>
  <si>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</si>
  <si>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</si>
  <si>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</si>
  <si>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</si>
  <si>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</si>
  <si>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</si>
  <si>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</si>
  <si>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</si>
  <si>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</si>
  <si>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</si>
  <si>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</si>
  <si>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</si>
  <si>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</si>
  <si>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</si>
  <si>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</si>
  <si>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</si>
  <si>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</si>
  <si>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</si>
  <si>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</si>
  <si>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</si>
  <si>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</si>
  <si>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</si>
  <si>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</si>
  <si>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</si>
  <si>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</si>
  <si>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</si>
  <si>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</si>
  <si>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</si>
  <si>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</si>
  <si>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</si>
  <si>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</si>
  <si>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</si>
  <si>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</si>
  <si>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</si>
  <si>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</si>
  <si>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</si>
  <si>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</si>
  <si>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</si>
  <si>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</si>
  <si>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</si>
  <si>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</si>
  <si>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</si>
  <si>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</si>
  <si>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</si>
  <si>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</si>
  <si>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</si>
  <si>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</si>
  <si>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</si>
  <si>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</si>
  <si>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</si>
  <si>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</si>
  <si>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</si>
  <si>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</si>
  <si>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</si>
  <si>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</si>
  <si>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</si>
  <si>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</si>
  <si>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</si>
  <si>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</si>
  <si>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</si>
  <si>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</si>
  <si>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</si>
  <si>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</si>
  <si>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</si>
  <si>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</si>
  <si>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</si>
  <si>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</si>
  <si>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</si>
  <si>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</si>
  <si>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</si>
  <si>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</si>
  <si>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</si>
  <si>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</si>
  <si>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</si>
  <si>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</si>
  <si>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</si>
  <si>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</si>
  <si>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</si>
  <si>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</si>
  <si>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</si>
  <si>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</si>
  <si>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</si>
  <si>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</si>
  <si>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</si>
  <si>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</si>
  <si>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</si>
  <si>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</si>
  <si>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</si>
  <si>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</si>
  <si>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</si>
  <si>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</si>
  <si>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</si>
  <si>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</si>
  <si>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</si>
  <si>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</si>
  <si>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</si>
  <si>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</si>
  <si>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</si>
  <si>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</si>
  <si>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</si>
  <si>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</si>
  <si>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</si>
  <si>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</si>
  <si>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</si>
  <si>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</si>
  <si>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</si>
  <si>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</si>
  <si>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</si>
  <si>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</si>
  <si>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</si>
  <si>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</si>
  <si>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</si>
  <si>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</si>
  <si>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</si>
  <si>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</si>
  <si>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</si>
  <si>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</si>
  <si>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</si>
  <si>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</si>
  <si>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</si>
  <si>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</si>
  <si>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</si>
  <si>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</si>
  <si>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</si>
  <si>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</si>
  <si>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</si>
  <si>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</si>
  <si>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</si>
  <si>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</si>
  <si>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</si>
  <si>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</si>
  <si>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</si>
  <si>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</si>
  <si>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</si>
  <si>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</si>
  <si>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</si>
  <si>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</si>
  <si>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</si>
  <si>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</si>
  <si>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</si>
  <si>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</si>
  <si>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</si>
  <si>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</si>
  <si>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</si>
  <si>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</si>
  <si>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</si>
  <si>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</si>
  <si>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</si>
  <si>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</si>
  <si>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</si>
  <si>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</si>
  <si>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</si>
  <si>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</si>
  <si>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</si>
  <si>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</si>
  <si>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</si>
  <si>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</si>
  <si>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</si>
  <si>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</si>
  <si>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</si>
  <si>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</si>
  <si>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</si>
  <si>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</si>
  <si>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</si>
  <si>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</si>
  <si>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</si>
  <si>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</si>
  <si>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</si>
  <si>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</si>
  <si>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</si>
  <si>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</si>
  <si>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</si>
  <si>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</si>
  <si>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</si>
  <si>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</si>
  <si>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</si>
  <si>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</si>
  <si>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</si>
  <si>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</si>
  <si>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</si>
  <si>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</si>
  <si>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</si>
  <si>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</si>
  <si>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</si>
  <si>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</si>
  <si>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</si>
  <si>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</si>
  <si>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</si>
  <si>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</si>
  <si>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</si>
  <si>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</si>
  <si>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</si>
  <si>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</si>
  <si>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</si>
  <si>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</si>
  <si>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</si>
  <si>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</si>
  <si>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</si>
  <si>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</si>
  <si>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</si>
  <si>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</si>
  <si>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</si>
  <si>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</si>
  <si>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</si>
  <si>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</si>
  <si>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</si>
  <si>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</si>
  <si>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</si>
  <si>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</si>
  <si>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</si>
  <si>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</si>
  <si>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</si>
  <si>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</si>
  <si>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</si>
  <si>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</si>
  <si>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</si>
  <si>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</si>
  <si>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</si>
  <si>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</si>
  <si>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</si>
  <si>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</si>
  <si>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</si>
  <si>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</si>
  <si>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</si>
  <si>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</si>
  <si>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</si>
  <si>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</si>
  <si>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</si>
  <si>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</si>
  <si>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</si>
  <si>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</si>
  <si>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</si>
  <si>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</si>
  <si>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</si>
  <si>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</si>
  <si>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</si>
  <si>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</si>
  <si>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</si>
  <si>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</si>
  <si>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</si>
  <si>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</si>
  <si>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</si>
  <si>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</si>
  <si>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</si>
  <si>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</si>
  <si>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</si>
  <si>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</si>
  <si>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</si>
  <si>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</si>
  <si>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</si>
  <si>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</si>
  <si>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</si>
  <si>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</si>
  <si>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</si>
  <si>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</si>
  <si>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</si>
  <si>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</si>
  <si>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</si>
  <si>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</si>
  <si>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</si>
  <si>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</si>
  <si>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</si>
  <si>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</si>
  <si>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</si>
  <si>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</si>
  <si>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</si>
  <si>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</si>
  <si>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</si>
  <si>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</si>
  <si>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</si>
  <si>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</si>
  <si>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</si>
  <si>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</si>
  <si>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</si>
  <si>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</si>
  <si>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</si>
  <si>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</si>
  <si>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</si>
  <si>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</si>
  <si>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</si>
  <si>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</si>
  <si>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</si>
  <si>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</si>
  <si>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</si>
  <si>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</si>
  <si>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</si>
  <si>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</si>
  <si>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</si>
  <si>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</si>
  <si>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</si>
  <si>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</si>
  <si>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</si>
  <si>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</si>
  <si>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</si>
  <si>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</si>
  <si>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</si>
  <si>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</si>
  <si>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</si>
  <si>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</si>
  <si>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</si>
  <si>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</si>
  <si>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</si>
  <si>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</si>
  <si>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</si>
  <si>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</si>
  <si>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</si>
  <si>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</si>
  <si>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</si>
  <si>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</si>
  <si>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</si>
  <si>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</si>
  <si>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</si>
  <si>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</si>
  <si>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</si>
  <si>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</si>
  <si>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</si>
  <si>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</si>
  <si>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</si>
  <si>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</si>
  <si>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</si>
  <si>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</si>
  <si>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</si>
  <si>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</si>
  <si>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</si>
  <si>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</si>
  <si>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</si>
  <si>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</si>
  <si>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</si>
  <si>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</si>
  <si>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</si>
  <si>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</si>
  <si>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</si>
  <si>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</si>
  <si>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</si>
  <si>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</si>
  <si>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</si>
  <si>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</si>
  <si>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</si>
  <si>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</si>
  <si>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</si>
  <si>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</si>
  <si>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</si>
  <si>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</si>
  <si>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</si>
  <si>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</si>
  <si>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</si>
  <si>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</si>
  <si>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</si>
  <si>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</si>
  <si>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</si>
  <si>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</si>
  <si>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</si>
  <si>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</si>
  <si>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</si>
  <si>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</si>
  <si>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</si>
  <si>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</si>
  <si>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</si>
  <si>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</si>
  <si>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</si>
  <si>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</si>
  <si>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</si>
  <si>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</si>
  <si>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</si>
  <si>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</si>
  <si>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</si>
  <si>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</si>
  <si>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</si>
  <si>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</si>
  <si>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</si>
  <si>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</si>
  <si>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</si>
  <si>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</si>
  <si>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</si>
  <si>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</si>
  <si>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</si>
  <si>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</si>
  <si>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</si>
  <si>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</si>
  <si>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</si>
  <si>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</si>
  <si>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</si>
  <si>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</si>
  <si>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</si>
  <si>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</si>
  <si>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</si>
  <si>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</si>
  <si>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</si>
  <si>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</si>
  <si>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</si>
  <si>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</si>
  <si>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</si>
  <si>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</si>
  <si>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</si>
  <si>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</si>
  <si>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</si>
  <si>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</si>
  <si>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</si>
  <si>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</si>
  <si>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</si>
  <si>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</si>
  <si>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</si>
  <si>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</si>
  <si>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</si>
  <si>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</si>
  <si>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</si>
  <si>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</si>
  <si>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</si>
  <si>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</si>
  <si>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</si>
  <si>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</si>
  <si>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</si>
  <si>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</si>
  <si>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</si>
  <si>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</si>
  <si>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</si>
  <si>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</si>
  <si>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</si>
  <si>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</si>
  <si>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</si>
  <si>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</si>
  <si>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</si>
  <si>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</si>
  <si>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</si>
  <si>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</si>
  <si>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</si>
  <si>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</si>
  <si>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</si>
  <si>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</si>
  <si>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</si>
  <si>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</si>
  <si>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</si>
  <si>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</si>
  <si>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</si>
  <si>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</si>
  <si>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</si>
  <si>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</si>
  <si>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</si>
  <si>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</si>
  <si>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</si>
  <si>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</si>
  <si>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</si>
  <si>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</si>
  <si>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</si>
  <si>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</si>
  <si>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</si>
  <si>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</si>
  <si>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</si>
  <si>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</si>
  <si>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</si>
  <si>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</si>
  <si>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</si>
  <si>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</si>
  <si>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</si>
  <si>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</si>
  <si>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</si>
  <si>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</si>
  <si>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</si>
  <si>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</si>
  <si>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</si>
  <si>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</si>
  <si>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</si>
  <si>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</si>
  <si>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</si>
  <si>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</si>
  <si>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</si>
  <si>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</si>
  <si>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</si>
  <si>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</si>
  <si>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</si>
  <si>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</si>
  <si>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</si>
  <si>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</si>
  <si>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</si>
  <si>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</si>
  <si>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</si>
  <si>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</si>
  <si>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</si>
  <si>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</si>
  <si>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</si>
  <si>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</si>
  <si>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</si>
  <si>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</si>
  <si>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</si>
  <si>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</si>
  <si>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</si>
  <si>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</si>
  <si>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</si>
  <si>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</si>
  <si>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</si>
  <si>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</si>
  <si>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</si>
  <si>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</si>
  <si>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</si>
  <si>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</si>
  <si>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</si>
  <si>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</si>
  <si>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</si>
  <si>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</si>
  <si>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</si>
  <si>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</si>
  <si>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</si>
  <si>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</si>
  <si>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</si>
  <si>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</si>
  <si>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</si>
  <si>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</si>
  <si>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</si>
  <si>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</si>
  <si>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</si>
  <si>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</si>
  <si>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</si>
  <si>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</si>
  <si>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</si>
  <si>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</si>
  <si>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</si>
  <si>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</si>
  <si>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</si>
  <si>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</si>
  <si>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</si>
  <si>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</si>
  <si>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</si>
  <si>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</si>
  <si>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</si>
  <si>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</si>
  <si>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</si>
  <si>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</si>
  <si>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</si>
  <si>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</si>
  <si>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</si>
  <si>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</si>
  <si>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</si>
  <si>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</si>
  <si>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</si>
  <si>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</si>
  <si>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</si>
  <si>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</si>
  <si>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</si>
  <si>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</si>
  <si>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</si>
  <si>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</si>
  <si>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</si>
  <si>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</si>
  <si>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</si>
  <si>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</si>
  <si>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</si>
  <si>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</si>
  <si>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</si>
  <si>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</si>
  <si>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</si>
  <si>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</si>
  <si>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</si>
  <si>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</si>
  <si>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</si>
  <si>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</si>
  <si>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</si>
  <si>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</si>
  <si>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</si>
  <si>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</si>
  <si>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</si>
  <si>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</si>
  <si>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</si>
  <si>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</si>
  <si>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</si>
  <si>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</si>
  <si>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</si>
  <si>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</si>
  <si>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</si>
  <si>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</si>
  <si>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</si>
  <si>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</si>
  <si>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</si>
  <si>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</si>
  <si>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</si>
  <si>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</si>
  <si>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</si>
  <si>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</si>
  <si>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</si>
  <si>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</si>
  <si>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</si>
  <si>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</si>
  <si>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</si>
  <si>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</si>
  <si>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</si>
  <si>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</si>
  <si>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</si>
  <si>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</si>
  <si>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</si>
  <si>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</si>
  <si>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</si>
  <si>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</si>
  <si>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</si>
  <si>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</si>
  <si>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</si>
  <si>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</si>
  <si>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</si>
  <si>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</si>
  <si>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</si>
  <si>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</si>
  <si>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</si>
  <si>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</si>
  <si>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</si>
  <si>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</si>
  <si>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</si>
  <si>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</si>
  <si>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</si>
  <si>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</si>
  <si>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</si>
  <si>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</si>
  <si>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</si>
  <si>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</si>
  <si>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</si>
  <si>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</si>
  <si>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</si>
  <si>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</si>
  <si>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</si>
  <si>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</si>
  <si>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</si>
  <si>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</si>
  <si>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</si>
  <si>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</si>
  <si>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</si>
  <si>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</si>
  <si>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</si>
  <si>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</si>
  <si>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</si>
  <si>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</si>
  <si>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</si>
  <si>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</si>
  <si>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</si>
  <si>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</si>
  <si>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</si>
  <si>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</si>
  <si>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</si>
  <si>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</si>
  <si>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</si>
  <si>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</si>
  <si>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</si>
  <si>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</si>
  <si>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</si>
  <si>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</si>
  <si>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</si>
  <si>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</si>
  <si>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</si>
  <si>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</si>
  <si>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</si>
  <si>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</si>
  <si>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</si>
  <si>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</si>
  <si>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</si>
  <si>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</si>
  <si>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</si>
  <si>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</si>
  <si>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</si>
  <si>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</si>
  <si>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</si>
  <si>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</si>
  <si>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</si>
  <si>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</si>
  <si>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</si>
  <si>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</si>
  <si>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</si>
  <si>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</si>
  <si>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</si>
  <si>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</si>
  <si>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</si>
  <si>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</si>
  <si>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</si>
  <si>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</si>
  <si>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</si>
  <si>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</si>
  <si>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</si>
  <si>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</si>
  <si>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</si>
  <si>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</si>
  <si>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</si>
  <si>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</si>
  <si>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</si>
  <si>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</si>
  <si>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</si>
  <si>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</si>
  <si>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</si>
  <si>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</si>
  <si>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</si>
  <si>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</si>
  <si>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</si>
  <si>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</si>
  <si>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</si>
  <si>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</si>
  <si>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</si>
  <si>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</si>
  <si>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</si>
  <si>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</si>
  <si>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</si>
  <si>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</si>
  <si>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</si>
  <si>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</si>
  <si>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</si>
  <si>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</si>
  <si>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</si>
  <si>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</si>
  <si>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</si>
  <si>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</si>
  <si>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</si>
  <si>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</si>
  <si>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</si>
  <si>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</si>
  <si>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</si>
  <si>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</si>
  <si>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</si>
  <si>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</si>
  <si>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</si>
  <si>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</si>
  <si>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</si>
  <si>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</si>
  <si>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</si>
  <si>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</si>
  <si>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</si>
  <si>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</si>
  <si>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</si>
  <si>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</si>
  <si>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</si>
  <si>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</si>
  <si>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</si>
  <si>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</si>
  <si>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</si>
  <si>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</si>
  <si>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</si>
  <si>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</si>
  <si>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</si>
  <si>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</si>
  <si>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</si>
  <si>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</si>
  <si>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</si>
  <si>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</si>
  <si>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</si>
  <si>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</si>
  <si>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</si>
  <si>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</si>
  <si>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</si>
  <si>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</si>
  <si>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</si>
  <si>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</si>
  <si>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</si>
  <si>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</si>
  <si>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</si>
  <si>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</si>
  <si>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</si>
  <si>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</si>
  <si>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</si>
  <si>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</si>
  <si>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</si>
  <si>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</si>
  <si>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</si>
  <si>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</si>
  <si>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</si>
  <si>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</si>
  <si>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</si>
  <si>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</si>
  <si>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</si>
  <si>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</si>
  <si>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</si>
  <si>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</si>
  <si>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</si>
  <si>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</si>
  <si>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</si>
  <si>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</si>
  <si>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</si>
  <si>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</si>
  <si>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</si>
  <si>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</si>
  <si>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</si>
  <si>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</si>
  <si>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</si>
  <si>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</si>
  <si>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</si>
  <si>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</si>
  <si>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</si>
  <si>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</si>
  <si>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</si>
  <si>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</si>
  <si>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</si>
  <si>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</si>
  <si>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</si>
  <si>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</si>
  <si>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</si>
  <si>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</si>
  <si>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</si>
  <si>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</si>
  <si>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</si>
  <si>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</si>
  <si>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</si>
  <si>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</si>
  <si>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</si>
  <si>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</si>
  <si>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</si>
  <si>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</si>
  <si>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</si>
  <si>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</si>
  <si>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</si>
  <si>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</si>
  <si>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</si>
  <si>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</si>
  <si>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</si>
  <si>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</si>
  <si>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</si>
  <si>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</si>
  <si>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</si>
  <si>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</si>
  <si>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</si>
  <si>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</si>
  <si>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</si>
  <si>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</si>
  <si>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</si>
  <si>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</si>
  <si>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</si>
  <si>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</si>
  <si>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</si>
  <si>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</si>
  <si>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</si>
  <si>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</si>
  <si>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</si>
  <si>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</si>
  <si>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</si>
  <si>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</si>
  <si>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</si>
  <si>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</si>
  <si>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</si>
  <si>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</si>
  <si>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</si>
  <si>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</si>
  <si>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</si>
  <si>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</si>
  <si>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</si>
  <si>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</si>
  <si>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</si>
  <si>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</si>
  <si>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</si>
  <si>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</si>
  <si>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</si>
  <si>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</si>
  <si>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</si>
  <si>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</si>
  <si>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</si>
  <si>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</si>
  <si>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</si>
  <si>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</si>
  <si>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</si>
  <si>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</si>
  <si>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</si>
  <si>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</si>
  <si>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</si>
  <si>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</si>
  <si>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</si>
  <si>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</si>
  <si>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</si>
  <si>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</si>
  <si>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</si>
  <si>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</si>
  <si>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</si>
  <si>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</si>
  <si>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</si>
  <si>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</si>
  <si>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</si>
  <si>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</si>
  <si>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</si>
  <si>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</si>
  <si>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</si>
  <si>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</si>
  <si>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</si>
  <si>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</si>
  <si>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</si>
  <si>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</si>
  <si>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</si>
  <si>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</si>
  <si>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</si>
  <si>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</si>
  <si>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</si>
  <si>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</si>
  <si>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</si>
  <si>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</si>
  <si>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</si>
  <si>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</si>
  <si>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</si>
  <si>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</si>
  <si>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</si>
  <si>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</si>
  <si>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</si>
  <si>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</si>
  <si>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</si>
  <si>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</si>
  <si>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</si>
  <si>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</si>
  <si>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</si>
  <si>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</si>
  <si>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</si>
  <si>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</si>
  <si>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</si>
  <si>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</si>
  <si>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</si>
  <si>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</si>
  <si>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</si>
  <si>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</si>
  <si>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</si>
  <si>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</si>
  <si>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</si>
  <si>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</si>
  <si>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</si>
  <si>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</si>
  <si>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</si>
  <si>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</si>
  <si>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</si>
  <si>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</si>
  <si>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</si>
  <si>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</si>
  <si>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</si>
  <si>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</si>
  <si>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</si>
  <si>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</si>
  <si>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</si>
  <si>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</si>
  <si>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</si>
  <si>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</si>
  <si>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</si>
  <si>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</si>
  <si>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</si>
  <si>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</si>
  <si>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</si>
  <si>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</si>
  <si>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</si>
  <si>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</si>
  <si>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</si>
  <si>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</si>
  <si>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</si>
  <si>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</si>
  <si>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</si>
  <si>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</si>
  <si>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</si>
  <si>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</si>
  <si>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</si>
  <si>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</si>
  <si>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</si>
  <si>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</si>
  <si>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</si>
  <si>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</si>
  <si>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</si>
  <si>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</si>
  <si>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</si>
  <si>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</si>
  <si>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</si>
  <si>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</si>
  <si>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</si>
  <si>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</si>
  <si>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</si>
  <si>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</si>
  <si>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</si>
  <si>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</si>
  <si>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</si>
  <si>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</si>
  <si>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</si>
  <si>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</si>
  <si>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</si>
  <si>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</si>
  <si>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</si>
  <si>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</si>
  <si>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</si>
  <si>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</si>
  <si>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</si>
  <si>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</si>
  <si>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</si>
  <si>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</si>
  <si>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</si>
  <si>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</si>
  <si>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</si>
  <si>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</si>
  <si>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</si>
  <si>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</si>
  <si>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</si>
  <si>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</si>
  <si>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</si>
  <si>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</si>
  <si>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</si>
  <si>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</si>
  <si>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</si>
  <si>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</si>
  <si>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</si>
  <si>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</si>
  <si>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</si>
  <si>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</si>
  <si>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</si>
  <si>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</si>
  <si>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</si>
  <si>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</si>
  <si>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</si>
  <si>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</si>
  <si>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</si>
  <si>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</si>
  <si>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</si>
  <si>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</si>
  <si>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</si>
  <si>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</si>
  <si>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</si>
  <si>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</si>
  <si>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</si>
  <si>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</si>
  <si>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</si>
  <si>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</si>
  <si>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</si>
  <si>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</si>
  <si>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</si>
  <si>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</si>
  <si>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</si>
  <si>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</si>
  <si>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</si>
  <si>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</si>
  <si>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</si>
  <si>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</si>
  <si>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</si>
  <si>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</si>
  <si>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</si>
  <si>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</si>
  <si>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</si>
  <si>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</si>
  <si>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</si>
  <si>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</si>
  <si>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</si>
  <si>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</si>
  <si>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</si>
  <si>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</si>
  <si>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</si>
  <si>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</si>
  <si>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</si>
  <si>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</si>
  <si>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</si>
  <si>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</si>
  <si>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</si>
  <si>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</si>
  <si>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</si>
  <si>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</si>
  <si>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</si>
  <si>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</si>
  <si>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</si>
  <si>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</si>
  <si>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</si>
  <si>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</si>
  <si>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</si>
  <si>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</si>
  <si>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</si>
  <si>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</si>
  <si>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</si>
  <si>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</si>
  <si>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</si>
  <si>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</si>
  <si>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</si>
  <si>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</si>
  <si>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</si>
  <si>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</si>
  <si>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</si>
  <si>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</si>
  <si>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</si>
  <si>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</si>
  <si>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</si>
  <si>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</si>
  <si>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</si>
  <si>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</si>
  <si>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</si>
  <si>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</si>
  <si>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</si>
  <si>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</si>
  <si>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</si>
  <si>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</si>
  <si>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</si>
  <si>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</si>
  <si>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</si>
  <si>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</si>
  <si>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</si>
  <si>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</si>
  <si>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</si>
  <si>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</si>
  <si>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</si>
  <si>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</si>
  <si>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</si>
  <si>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</si>
  <si>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</si>
  <si>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</si>
  <si>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</si>
  <si>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</si>
  <si>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</si>
  <si>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</si>
  <si>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</si>
  <si>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</si>
  <si>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</si>
  <si>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</si>
  <si>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</si>
  <si>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</si>
  <si>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</si>
  <si>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</si>
  <si>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</si>
  <si>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</si>
  <si>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</si>
  <si>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</si>
  <si>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</si>
  <si>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</si>
  <si>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</si>
  <si>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</si>
  <si>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</si>
  <si>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</si>
  <si>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</si>
  <si>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</si>
  <si>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</si>
  <si>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</si>
  <si>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</si>
  <si>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</si>
  <si>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</si>
  <si>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</si>
  <si>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</si>
  <si>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</si>
  <si>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</si>
  <si>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</si>
  <si>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</si>
  <si>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</si>
  <si>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</si>
  <si>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</si>
  <si>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</si>
  <si>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</si>
  <si>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</si>
  <si>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</si>
  <si>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</si>
  <si>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</si>
  <si>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</si>
  <si>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</si>
  <si>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</si>
  <si>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</si>
  <si>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</si>
  <si>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</si>
  <si>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</si>
  <si>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</si>
  <si>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</si>
  <si>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</si>
  <si>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</si>
  <si>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</si>
  <si>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</si>
  <si>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</si>
  <si>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</si>
  <si>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</si>
  <si>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</si>
  <si>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</si>
  <si>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</si>
  <si>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</si>
  <si>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</si>
  <si>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</si>
  <si>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</si>
  <si>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</si>
  <si>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</si>
  <si>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</si>
  <si>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</si>
  <si>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</si>
  <si>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</si>
  <si>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</si>
  <si>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</si>
  <si>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</si>
  <si>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</si>
  <si>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</si>
  <si>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</si>
  <si>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</si>
  <si>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</si>
  <si>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</si>
  <si>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</si>
  <si>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</si>
  <si>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</si>
  <si>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</si>
  <si>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</si>
  <si>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</si>
  <si>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</si>
  <si>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</si>
  <si>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</si>
  <si>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</si>
  <si>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</si>
  <si>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</si>
  <si>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</si>
  <si>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</si>
  <si>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</si>
  <si>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</si>
  <si>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</si>
  <si>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</si>
  <si>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</si>
  <si>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</si>
  <si>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</si>
  <si>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</si>
  <si>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</si>
  <si>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</si>
  <si>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</si>
  <si>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</si>
  <si>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</si>
  <si>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</si>
  <si>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</si>
  <si>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</si>
  <si>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</si>
  <si>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</si>
  <si>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</si>
  <si>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</si>
  <si>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</si>
  <si>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</si>
  <si>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</si>
  <si>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</si>
  <si>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</si>
  <si>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</si>
  <si>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</si>
  <si>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</si>
  <si>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</si>
  <si>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</si>
  <si>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</si>
  <si>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</si>
  <si>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</si>
  <si>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</si>
  <si>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</si>
  <si>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</si>
  <si>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</si>
  <si>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</si>
  <si>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</si>
  <si>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</si>
  <si>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</si>
  <si>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</si>
  <si>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</si>
  <si>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</si>
  <si>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</si>
  <si>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</si>
  <si>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</si>
  <si>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</si>
  <si>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</si>
  <si>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</si>
  <si>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</si>
  <si>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</si>
  <si>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</si>
  <si>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</si>
  <si>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</si>
  <si>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</si>
  <si>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</si>
  <si>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</si>
  <si>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</si>
  <si>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</si>
  <si>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</si>
  <si>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</si>
  <si>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</si>
  <si>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</si>
  <si>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</si>
  <si>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</si>
  <si>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</si>
  <si>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</si>
  <si>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</si>
  <si>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</si>
  <si>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</si>
  <si>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</si>
  <si>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</si>
  <si>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</si>
  <si>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</si>
  <si>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</si>
  <si>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</si>
  <si>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</si>
  <si>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</si>
  <si>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</si>
  <si>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</si>
  <si>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</si>
  <si>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</si>
  <si>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</si>
  <si>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</si>
  <si>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</si>
  <si>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</si>
  <si>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</si>
  <si>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</si>
  <si>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</si>
  <si>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</si>
  <si>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</si>
  <si>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</si>
  <si>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</si>
  <si>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</si>
  <si>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</si>
  <si>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</si>
  <si>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</si>
  <si>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</si>
  <si>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</si>
  <si>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</si>
  <si>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</si>
  <si>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</si>
  <si>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</si>
  <si>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</si>
  <si>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</si>
  <si>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</si>
  <si>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</si>
  <si>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</si>
  <si>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</si>
  <si>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</si>
  <si>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</si>
  <si>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</si>
  <si>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</si>
  <si>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</si>
  <si>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</si>
  <si>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</si>
  <si>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</si>
  <si>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</si>
  <si>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</si>
  <si>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</si>
  <si>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</si>
  <si>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</si>
  <si>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</si>
  <si>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</si>
  <si>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</si>
  <si>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</si>
  <si>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</si>
  <si>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</si>
  <si>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</si>
  <si>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</si>
  <si>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</si>
  <si>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</si>
  <si>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</si>
  <si>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</si>
  <si>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</si>
  <si>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</si>
  <si>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</si>
  <si>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</si>
  <si>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</si>
  <si>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</si>
  <si>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</si>
  <si>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</si>
  <si>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</si>
  <si>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</si>
  <si>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</si>
  <si>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</si>
  <si>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</si>
  <si>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</si>
  <si>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</si>
  <si>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</si>
  <si>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</si>
  <si>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</si>
  <si>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</si>
  <si>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</si>
  <si>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</si>
  <si>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</si>
  <si>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</si>
  <si>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</si>
  <si>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</si>
  <si>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</si>
  <si>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</si>
  <si>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</si>
  <si>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</si>
  <si>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</si>
  <si>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</si>
  <si>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</si>
  <si>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</si>
  <si>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</si>
  <si>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</si>
  <si>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</si>
  <si>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</si>
  <si>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</si>
  <si>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</si>
  <si>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</si>
  <si>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</si>
  <si>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</si>
  <si>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</si>
  <si>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</si>
  <si>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</si>
  <si>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</si>
  <si>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</si>
  <si>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</si>
  <si>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</si>
  <si>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</si>
  <si>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</si>
  <si>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</si>
  <si>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</si>
  <si>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</si>
  <si>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</si>
  <si>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</si>
  <si>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</si>
  <si>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</si>
  <si>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</si>
  <si>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</si>
  <si>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</si>
  <si>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</si>
  <si>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</si>
  <si>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</si>
  <si>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</si>
  <si>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</si>
  <si>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</si>
  <si>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</si>
  <si>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</si>
  <si>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</si>
  <si>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</si>
  <si>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</si>
  <si>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</si>
  <si>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</si>
  <si>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</si>
  <si>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</si>
  <si>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</si>
  <si>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</si>
  <si>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</si>
  <si>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</si>
  <si>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</si>
  <si>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</si>
  <si>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</si>
  <si>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</si>
  <si>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</si>
  <si>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</si>
  <si>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</si>
  <si>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</si>
  <si>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</si>
  <si>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</si>
  <si>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</si>
  <si>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</si>
  <si>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</si>
  <si>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</si>
  <si>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</si>
  <si>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</si>
  <si>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</si>
  <si>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</si>
  <si>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</si>
  <si>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</si>
  <si>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</si>
  <si>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</si>
  <si>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</si>
  <si>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</si>
  <si>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</si>
  <si>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</si>
  <si>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</si>
  <si>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</si>
  <si>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</si>
  <si>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</si>
  <si>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</si>
  <si>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</si>
  <si>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</si>
  <si>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</si>
  <si>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</si>
  <si>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</si>
  <si>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</si>
  <si>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</si>
  <si>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</si>
  <si>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</si>
  <si>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</si>
  <si>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</si>
  <si>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</si>
  <si>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</si>
  <si>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</si>
  <si>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</si>
  <si>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</si>
  <si>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</si>
  <si>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</si>
  <si>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</si>
  <si>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</si>
  <si>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</si>
  <si>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</si>
  <si>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</si>
  <si>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</si>
  <si>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</si>
  <si>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</si>
  <si>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</si>
  <si>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</si>
  <si>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</si>
  <si>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</si>
  <si>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</si>
  <si>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</si>
  <si>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</si>
  <si>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</si>
  <si>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</si>
  <si>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</si>
  <si>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</si>
  <si>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</si>
  <si>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</si>
  <si>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</si>
  <si>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</si>
  <si>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</si>
  <si>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</si>
  <si>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</si>
  <si>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</si>
  <si>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</si>
  <si>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</si>
  <si>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</si>
  <si>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</si>
  <si>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</si>
  <si>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</si>
  <si>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</si>
  <si>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</si>
  <si>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</si>
  <si>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</si>
  <si>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</si>
  <si>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</si>
  <si>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</si>
  <si>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</si>
  <si>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</si>
  <si>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</si>
  <si>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</si>
  <si>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</si>
  <si>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</si>
  <si>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</si>
  <si>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</si>
  <si>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</si>
  <si>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</si>
  <si>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</si>
  <si>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</si>
  <si>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</si>
  <si>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</si>
  <si>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</si>
  <si>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</si>
  <si>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</si>
  <si>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</si>
  <si>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</si>
  <si>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</si>
  <si>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</si>
  <si>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</si>
  <si>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</si>
  <si>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</si>
  <si>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</si>
  <si>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</si>
  <si>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</si>
  <si>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</si>
  <si>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</si>
  <si>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</si>
  <si>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</si>
  <si>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</si>
  <si>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</si>
  <si>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</si>
  <si>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</si>
  <si>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</si>
  <si>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</si>
  <si>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</si>
  <si>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</si>
  <si>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</si>
  <si>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</si>
  <si>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</si>
  <si>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</si>
  <si>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</si>
  <si>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</si>
  <si>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</si>
  <si>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</si>
  <si>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</si>
  <si>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</si>
  <si>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</si>
  <si>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</si>
  <si>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</si>
  <si>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</si>
  <si>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</si>
  <si>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</si>
  <si>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</si>
  <si>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</si>
  <si>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</si>
  <si>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</si>
  <si>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</si>
  <si>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</si>
  <si>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</si>
  <si>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</si>
  <si>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</si>
  <si>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</si>
  <si>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</si>
  <si>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</si>
  <si>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</si>
  <si>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</si>
  <si>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</si>
  <si>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</si>
  <si>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</si>
  <si>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</si>
  <si>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</si>
  <si>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</si>
  <si>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</si>
  <si>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</si>
  <si>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</si>
  <si>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</si>
  <si>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</si>
  <si>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</si>
  <si>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</si>
  <si>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</si>
  <si>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</si>
  <si>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</si>
  <si>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</si>
  <si>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</si>
  <si>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</si>
  <si>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</si>
  <si>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</si>
  <si>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</si>
  <si>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</si>
  <si>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</si>
  <si>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</si>
  <si>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</si>
  <si>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</si>
  <si>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</si>
  <si>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</si>
  <si>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</si>
  <si>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</si>
  <si>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</si>
  <si>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</si>
  <si>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</si>
  <si>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</si>
  <si>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</si>
  <si>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</si>
  <si>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</si>
  <si>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</si>
  <si>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</si>
  <si>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</si>
  <si>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</si>
  <si>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</si>
  <si>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</si>
  <si>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</si>
  <si>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</si>
  <si>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</si>
  <si>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</si>
  <si>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</si>
  <si>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</si>
  <si>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</si>
  <si>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</si>
  <si>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</si>
  <si>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</si>
  <si>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</si>
  <si>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</si>
  <si>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</si>
  <si>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</si>
  <si>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</si>
  <si>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</si>
  <si>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</si>
  <si>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</si>
  <si>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</si>
  <si>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</si>
  <si>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</si>
  <si>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</si>
  <si>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</si>
  <si>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</si>
  <si>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</si>
  <si>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</si>
  <si>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</si>
  <si>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</si>
  <si>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</si>
  <si>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</si>
  <si>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</si>
  <si>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</si>
  <si>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</si>
  <si>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</si>
  <si>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</si>
  <si>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</si>
  <si>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</si>
  <si>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</si>
  <si>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</si>
  <si>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</si>
  <si>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</si>
  <si>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</si>
  <si>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</si>
  <si>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</si>
  <si>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</si>
  <si>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</si>
  <si>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</si>
  <si>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</si>
  <si>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</si>
  <si>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</si>
  <si>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</si>
  <si>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</si>
  <si>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</si>
  <si>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</si>
  <si>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</si>
  <si>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</si>
  <si>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</si>
  <si>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</si>
  <si>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</si>
  <si>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</si>
  <si>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</si>
  <si>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</si>
  <si>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</si>
  <si>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</si>
  <si>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</si>
  <si>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</si>
  <si>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</si>
  <si>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</si>
  <si>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</si>
  <si>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</si>
  <si>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</si>
  <si>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</si>
  <si>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</si>
  <si>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</si>
  <si>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</si>
  <si>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</si>
  <si>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</si>
  <si>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</si>
  <si>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</si>
  <si>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</si>
  <si>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</si>
  <si>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</si>
  <si>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</si>
  <si>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</si>
  <si>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</si>
  <si>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</si>
  <si>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</si>
  <si>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</si>
  <si>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</si>
  <si>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</si>
  <si>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</si>
  <si>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</si>
  <si>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</si>
  <si>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</si>
  <si>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</si>
  <si>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</si>
  <si>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</si>
  <si>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</si>
  <si>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</si>
  <si>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</si>
  <si>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</si>
  <si>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</si>
  <si>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</si>
  <si>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</si>
  <si>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</si>
  <si>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</si>
  <si>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</si>
  <si>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</si>
  <si>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</si>
  <si>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</si>
  <si>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</si>
  <si>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</si>
  <si>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</si>
  <si>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</si>
  <si>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</si>
  <si>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</si>
  <si>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</si>
  <si>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</si>
  <si>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</si>
  <si>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</si>
  <si>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</si>
  <si>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</si>
  <si>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</si>
  <si>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</si>
  <si>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</si>
  <si>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</si>
  <si>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</si>
  <si>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</si>
  <si>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</si>
  <si>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</si>
  <si>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</si>
  <si>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</si>
  <si>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</si>
  <si>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</si>
  <si>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</si>
  <si>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</si>
  <si>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</si>
  <si>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</si>
  <si>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</si>
  <si>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</si>
  <si>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</si>
  <si>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</si>
  <si>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</si>
  <si>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</si>
  <si>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</si>
  <si>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</si>
  <si>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</si>
  <si>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</si>
  <si>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</si>
  <si>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</si>
  <si>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</si>
  <si>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</si>
  <si>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</si>
  <si>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</si>
  <si>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</si>
  <si>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</si>
  <si>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</si>
  <si>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</si>
  <si>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</si>
  <si>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</si>
  <si>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</si>
  <si>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</si>
  <si>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</si>
  <si>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</si>
  <si>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</si>
  <si>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</si>
  <si>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</si>
  <si>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</si>
  <si>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</si>
  <si>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</si>
  <si>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</si>
  <si>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</si>
  <si>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</si>
  <si>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</si>
  <si>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</si>
  <si>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</si>
  <si>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</si>
  <si>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</si>
  <si>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</si>
  <si>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</si>
  <si>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</si>
  <si>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</si>
  <si>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</si>
  <si>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</si>
  <si>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</si>
  <si>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</si>
  <si>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</si>
  <si>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</si>
  <si>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</si>
  <si>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</si>
  <si>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</si>
  <si>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</si>
  <si>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</si>
  <si>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</si>
  <si>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</si>
  <si>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</si>
  <si>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</si>
  <si>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</si>
  <si>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</si>
  <si>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</si>
  <si>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</si>
  <si>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</si>
  <si>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</si>
  <si>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</si>
  <si>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</si>
  <si>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</si>
  <si>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</si>
  <si>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</si>
  <si>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</si>
  <si>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</si>
  <si>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</si>
  <si>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</si>
  <si>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</si>
  <si>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</si>
  <si>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</si>
  <si>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</si>
  <si>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</si>
  <si>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</si>
  <si>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</si>
  <si>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</si>
  <si>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</si>
  <si>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</si>
  <si>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</si>
  <si>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</si>
  <si>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</si>
  <si>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</si>
  <si>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</si>
  <si>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</si>
  <si>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</si>
  <si>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</si>
  <si>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</si>
  <si>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</si>
  <si>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</si>
  <si>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</si>
  <si>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</si>
  <si>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</si>
  <si>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</si>
  <si>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</si>
  <si>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</si>
  <si>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</si>
  <si>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</si>
  <si>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</si>
  <si>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</si>
  <si>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</si>
  <si>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</si>
  <si>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</si>
  <si>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</si>
  <si>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</si>
  <si>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</si>
  <si>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</si>
  <si>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</si>
  <si>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</si>
  <si>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</si>
  <si>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</si>
  <si>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</si>
  <si>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</si>
  <si>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</si>
  <si>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</si>
  <si>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</si>
  <si>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</si>
  <si>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</si>
  <si>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</si>
  <si>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</si>
  <si>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</si>
  <si>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</si>
  <si>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</si>
  <si>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</si>
  <si>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</si>
  <si>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</si>
  <si>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</si>
  <si>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</si>
  <si>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</si>
  <si>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</si>
  <si>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</si>
  <si>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</si>
  <si>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</si>
  <si>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</si>
  <si>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</si>
  <si>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</si>
  <si>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</si>
  <si>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</si>
  <si>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</si>
  <si>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</si>
  <si>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</si>
  <si>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</si>
  <si>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</si>
  <si>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</si>
  <si>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</si>
  <si>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</si>
  <si>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</si>
  <si>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</si>
  <si>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</si>
  <si>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</si>
  <si>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</si>
  <si>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</si>
  <si>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</si>
  <si>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</si>
  <si>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</si>
  <si>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</si>
  <si>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</si>
  <si>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</si>
  <si>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</si>
  <si>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</si>
  <si>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</si>
  <si>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</si>
  <si>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</si>
  <si>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</si>
  <si>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</si>
  <si>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</si>
  <si>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</si>
  <si>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</si>
  <si>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</si>
  <si>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</si>
  <si>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</si>
  <si>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</si>
  <si>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</si>
  <si>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</si>
  <si>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</si>
  <si>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</si>
  <si>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</si>
  <si>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</si>
  <si>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</si>
  <si>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</si>
  <si>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</si>
  <si>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</si>
  <si>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</si>
  <si>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</si>
  <si>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</si>
  <si>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</si>
  <si>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</si>
  <si>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</si>
  <si>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</si>
  <si>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</si>
  <si>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</si>
  <si>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</si>
  <si>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</si>
  <si>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</si>
  <si>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</si>
  <si>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</si>
  <si>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</si>
  <si>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</si>
  <si>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</si>
  <si>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</si>
  <si>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</si>
  <si>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</si>
  <si>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</si>
  <si>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</si>
  <si>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</si>
  <si>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</si>
  <si>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</si>
  <si>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</si>
  <si>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</si>
  <si>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</si>
  <si>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</si>
  <si>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</si>
  <si>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</si>
  <si>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</si>
  <si>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</si>
  <si>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</si>
  <si>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</si>
  <si>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</si>
  <si>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</si>
  <si>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</si>
  <si>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</si>
  <si>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</si>
  <si>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</si>
  <si>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</si>
  <si>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</si>
  <si>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</si>
  <si>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</si>
  <si>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</si>
  <si>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</si>
  <si>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</si>
  <si>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</si>
  <si>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</si>
  <si>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</si>
  <si>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</si>
  <si>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</si>
  <si>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</si>
  <si>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</si>
  <si>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</si>
  <si>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</si>
  <si>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</si>
  <si>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</si>
  <si>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</si>
  <si>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</si>
  <si>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</si>
  <si>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</si>
  <si>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</si>
  <si>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</si>
  <si>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</si>
  <si>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</si>
  <si>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</si>
  <si>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</si>
  <si>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</si>
  <si>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</si>
  <si>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</si>
  <si>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</si>
  <si>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</si>
  <si>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</si>
  <si>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</si>
  <si>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</si>
  <si>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</si>
  <si>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</si>
  <si>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</si>
  <si>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</si>
  <si>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</si>
  <si>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</si>
  <si>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</si>
  <si>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</si>
  <si>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</si>
  <si>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</si>
  <si>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</si>
  <si>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</si>
  <si>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</si>
  <si>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</si>
  <si>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</si>
  <si>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</si>
  <si>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</si>
  <si>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</si>
  <si>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</si>
  <si>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</si>
  <si>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</si>
  <si>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</si>
  <si>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</si>
  <si>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</si>
  <si>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</si>
  <si>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</si>
  <si>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</si>
  <si>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</si>
  <si>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</si>
  <si>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</si>
  <si>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</si>
  <si>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</si>
  <si>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</si>
  <si>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</si>
  <si>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</si>
  <si>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</si>
  <si>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</si>
  <si>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</si>
  <si>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</si>
  <si>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</si>
  <si>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</si>
  <si>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</si>
  <si>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</si>
  <si>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</si>
  <si>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</si>
  <si>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</si>
  <si>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</si>
  <si>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</si>
  <si>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</si>
  <si>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</si>
  <si>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</si>
  <si>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</si>
  <si>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</si>
  <si>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</si>
  <si>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</si>
  <si>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</si>
  <si>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</si>
  <si>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</si>
  <si>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</si>
  <si>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</si>
  <si>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</si>
  <si>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</si>
  <si>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</si>
  <si>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</si>
  <si>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</si>
  <si>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</si>
  <si>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</si>
  <si>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</si>
  <si>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</si>
  <si>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</si>
  <si>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</si>
  <si>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</si>
  <si>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</si>
  <si>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</si>
  <si>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</si>
  <si>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</si>
  <si>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</si>
  <si>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</si>
  <si>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</si>
  <si>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</si>
  <si>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</si>
  <si>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</si>
  <si>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</si>
  <si>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</si>
  <si>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</si>
  <si>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</si>
  <si>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</si>
  <si>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</si>
  <si>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</si>
  <si>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</si>
  <si>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</si>
  <si>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</si>
  <si>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</si>
  <si>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</si>
  <si>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</si>
  <si>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</si>
  <si>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</si>
  <si>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</si>
  <si>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</si>
  <si>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</si>
  <si>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</si>
  <si>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</si>
  <si>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</si>
  <si>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</si>
  <si>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</si>
  <si>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</si>
  <si>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</si>
  <si>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</si>
  <si>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</si>
  <si>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</si>
  <si>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</si>
  <si>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</si>
  <si>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</si>
  <si>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</si>
  <si>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</si>
  <si>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</si>
  <si>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</si>
  <si>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</si>
  <si>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</si>
  <si>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</si>
  <si>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</si>
  <si>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</si>
  <si>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</si>
  <si>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</si>
  <si>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</si>
  <si>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</si>
  <si>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</si>
  <si>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</si>
  <si>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</si>
  <si>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</si>
  <si>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</si>
  <si>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</si>
  <si>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</si>
  <si>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</si>
  <si>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</si>
  <si>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</si>
  <si>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</si>
  <si>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</si>
  <si>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</si>
  <si>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</si>
  <si>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</si>
  <si>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</si>
  <si>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</si>
  <si>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</si>
  <si>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</si>
  <si>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</si>
  <si>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</si>
  <si>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</si>
  <si>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</si>
  <si>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</si>
  <si>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</si>
  <si>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</si>
  <si>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</si>
  <si>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</si>
  <si>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</si>
  <si>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</si>
  <si>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</si>
  <si>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</si>
  <si>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</si>
  <si>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</si>
  <si>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</si>
  <si>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</si>
  <si>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</si>
  <si>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</si>
  <si>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</si>
  <si>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</si>
  <si>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</si>
  <si>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</si>
  <si>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</si>
  <si>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</si>
  <si>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</si>
  <si>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</si>
  <si>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</si>
  <si>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</si>
  <si>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</si>
  <si>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</si>
  <si>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</si>
  <si>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</si>
  <si>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</si>
  <si>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</si>
  <si>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</si>
  <si>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</si>
  <si>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</si>
  <si>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</si>
  <si>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</si>
  <si>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</si>
  <si>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</si>
  <si>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</si>
  <si>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</si>
  <si>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</si>
  <si>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</si>
  <si>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</si>
  <si>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</si>
  <si>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</si>
  <si>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</si>
  <si>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</si>
  <si>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</si>
  <si>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</si>
  <si>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</si>
  <si>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</si>
  <si>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</si>
  <si>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</si>
  <si>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</si>
  <si>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</si>
  <si>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</si>
  <si>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</si>
  <si>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</si>
  <si>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</si>
  <si>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</si>
  <si>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</si>
  <si>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</si>
  <si>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</si>
  <si>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</si>
  <si>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</si>
  <si>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</si>
  <si>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</si>
  <si>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</si>
  <si>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</si>
  <si>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</si>
  <si>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</si>
  <si>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</si>
  <si>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</si>
  <si>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</si>
  <si>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</si>
  <si>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</si>
  <si>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</si>
  <si>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</si>
  <si>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</si>
  <si>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</si>
  <si>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</si>
  <si>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</si>
  <si>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</si>
  <si>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</si>
  <si>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</si>
  <si>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</si>
  <si>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</si>
  <si>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</si>
  <si>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</si>
  <si>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</si>
  <si>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</si>
  <si>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</si>
  <si>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</si>
  <si>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</si>
  <si>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</si>
  <si>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</si>
  <si>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</si>
  <si>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</si>
  <si>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</si>
  <si>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</si>
  <si>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</si>
  <si>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</si>
  <si>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</si>
  <si>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</si>
  <si>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</si>
  <si>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</si>
  <si>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</si>
  <si>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</si>
  <si>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</si>
  <si>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</si>
  <si>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</si>
  <si>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</si>
  <si>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</si>
  <si>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</si>
  <si>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</si>
  <si>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</si>
  <si>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</si>
  <si>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</si>
  <si>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</si>
  <si>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</si>
  <si>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</si>
  <si>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</si>
  <si>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</si>
  <si>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</si>
  <si>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</si>
  <si>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</si>
  <si>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</si>
  <si>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</si>
  <si>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</si>
  <si>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</si>
  <si>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</si>
  <si>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</si>
  <si>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</si>
  <si>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</si>
  <si>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</si>
  <si>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</si>
  <si>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</si>
  <si>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</si>
  <si>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</si>
  <si>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</si>
  <si>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</si>
  <si>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</si>
  <si>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</si>
  <si>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</si>
  <si>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</si>
  <si>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</si>
  <si>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</si>
  <si>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</si>
  <si>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</si>
  <si>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</si>
  <si>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</si>
  <si>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</si>
  <si>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</si>
  <si>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</si>
  <si>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</si>
  <si>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</si>
  <si>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</si>
  <si>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</si>
  <si>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</si>
  <si>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</si>
  <si>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</si>
  <si>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</si>
  <si>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</si>
  <si>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</si>
  <si>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</si>
  <si>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</si>
  <si>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</si>
  <si>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</si>
  <si>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</si>
  <si>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</si>
  <si>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</si>
  <si>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</si>
  <si>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</si>
  <si>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</si>
  <si>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</si>
  <si>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</si>
  <si>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</si>
  <si>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</si>
  <si>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</si>
  <si>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</si>
  <si>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</si>
  <si>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</si>
  <si>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</si>
  <si>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</si>
  <si>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</si>
  <si>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</si>
  <si>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</si>
  <si>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</si>
  <si>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</si>
  <si>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</si>
  <si>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</si>
  <si>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</si>
  <si>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</si>
  <si>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</si>
  <si>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</si>
  <si>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</si>
  <si>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</si>
  <si>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</si>
  <si>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</si>
  <si>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</si>
  <si>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</si>
  <si>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</si>
  <si>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</si>
  <si>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</si>
  <si>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</si>
  <si>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</si>
  <si>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</si>
  <si>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</si>
  <si>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</si>
  <si>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</si>
  <si>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</si>
  <si>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</si>
  <si>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</si>
  <si>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</si>
  <si>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</si>
  <si>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</si>
  <si>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</si>
  <si>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</si>
  <si>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</si>
  <si>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</si>
  <si>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</si>
  <si>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</si>
  <si>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</si>
  <si>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</si>
  <si>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</si>
  <si>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</si>
  <si>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</si>
  <si>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</si>
  <si>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</si>
  <si>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</si>
  <si>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</si>
  <si>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</si>
  <si>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</si>
  <si>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</si>
  <si>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</si>
  <si>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</si>
  <si>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</si>
  <si>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</si>
  <si>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</si>
  <si>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</si>
  <si>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</si>
  <si>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</si>
  <si>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</si>
  <si>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</si>
  <si>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</si>
  <si>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</si>
  <si>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</si>
  <si>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</si>
  <si>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</si>
  <si>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</si>
  <si>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</si>
  <si>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</si>
  <si>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</si>
  <si>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</si>
  <si>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</si>
  <si>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</si>
  <si>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</si>
  <si>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</si>
  <si>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</si>
  <si>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</si>
  <si>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</si>
  <si>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</si>
  <si>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</si>
  <si>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</si>
  <si>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</si>
  <si>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</si>
  <si>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</si>
  <si>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</si>
  <si>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</si>
  <si>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</si>
  <si>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</si>
  <si>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</si>
  <si>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</si>
  <si>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</si>
  <si>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</si>
  <si>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</si>
  <si>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</si>
  <si>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</si>
  <si>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</si>
  <si>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</si>
  <si>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</si>
  <si>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</si>
  <si>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</si>
  <si>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</si>
  <si>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</si>
  <si>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</si>
  <si>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</si>
  <si>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</si>
  <si>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</si>
  <si>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</si>
  <si>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</si>
  <si>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</si>
  <si>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</si>
  <si>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</si>
  <si>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</si>
  <si>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</si>
  <si>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</si>
  <si>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</si>
  <si>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</si>
  <si>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</si>
  <si>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</si>
  <si>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</si>
  <si>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</si>
  <si>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</si>
  <si>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</si>
  <si>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</si>
  <si>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</si>
  <si>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</si>
  <si>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</si>
  <si>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</si>
  <si>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</si>
  <si>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</si>
  <si>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</si>
  <si>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</si>
  <si>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</si>
  <si>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</si>
  <si>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</si>
  <si>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</si>
  <si>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</si>
  <si>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</si>
  <si>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</si>
  <si>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</si>
  <si>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</si>
  <si>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</si>
  <si>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</si>
  <si>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</si>
  <si>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</si>
  <si>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</si>
  <si>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</si>
  <si>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</si>
  <si>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</si>
  <si>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</si>
  <si>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</si>
  <si>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</si>
  <si>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</si>
  <si>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</si>
  <si>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</si>
  <si>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</si>
  <si>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</si>
  <si>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</si>
  <si>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</si>
  <si>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</si>
  <si>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</si>
  <si>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</si>
  <si>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</si>
  <si>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</si>
  <si>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</si>
  <si>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</si>
  <si>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</si>
  <si>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</si>
  <si>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</si>
  <si>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</si>
  <si>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</si>
  <si>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</si>
  <si>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</si>
  <si>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</si>
  <si>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</si>
  <si>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</si>
  <si>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</si>
  <si>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</si>
  <si>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</si>
  <si>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</si>
  <si>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</si>
  <si>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</si>
  <si>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</si>
  <si>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</si>
  <si>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</si>
  <si>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</si>
  <si>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</si>
  <si>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</si>
  <si>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</si>
  <si>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</si>
  <si>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</si>
  <si>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</si>
  <si>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</si>
  <si>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</si>
  <si>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</si>
  <si>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</si>
  <si>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</si>
  <si>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</si>
  <si>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</si>
  <si>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</si>
  <si>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</si>
  <si>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</si>
  <si>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</si>
  <si>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</si>
  <si>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</si>
  <si>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</si>
  <si>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</si>
  <si>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</si>
  <si>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</si>
  <si>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</si>
  <si>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</si>
  <si>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</si>
  <si>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</si>
  <si>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</si>
  <si>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</si>
  <si>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</si>
  <si>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</si>
  <si>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</si>
  <si>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</si>
  <si>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</si>
  <si>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</si>
  <si>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</si>
  <si>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</si>
  <si>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</si>
  <si>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</si>
  <si>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</si>
  <si>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</si>
  <si>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</si>
  <si>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</si>
  <si>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</si>
  <si>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</si>
  <si>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</si>
  <si>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</si>
  <si>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</si>
  <si>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</si>
  <si>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</si>
  <si>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</si>
  <si>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</si>
  <si>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</si>
  <si>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</si>
  <si>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</si>
  <si>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</si>
  <si>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</si>
  <si>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</si>
  <si>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</si>
  <si>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</si>
  <si>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</si>
  <si>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</si>
  <si>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</si>
  <si>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</si>
  <si>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</si>
  <si>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</si>
  <si>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</si>
  <si>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</si>
  <si>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</si>
  <si>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</si>
  <si>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</si>
  <si>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</si>
  <si>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</si>
  <si>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</si>
  <si>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</si>
  <si>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</si>
  <si>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</si>
  <si>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</si>
  <si>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</si>
  <si>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</si>
  <si>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</si>
  <si>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</si>
  <si>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</si>
  <si>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</si>
  <si>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</si>
  <si>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</si>
  <si>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</si>
  <si>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</si>
  <si>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</si>
  <si>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</si>
  <si>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</si>
  <si>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</si>
  <si>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</si>
  <si>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</si>
  <si>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</si>
  <si>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</si>
  <si>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</si>
  <si>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</si>
  <si>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</si>
  <si>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</si>
  <si>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</si>
  <si>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</si>
  <si>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</si>
  <si>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</si>
  <si>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</si>
  <si>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</si>
  <si>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</si>
  <si>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</si>
  <si>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</si>
  <si>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</si>
  <si>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</si>
  <si>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</si>
  <si>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</si>
  <si>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</si>
  <si>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</si>
  <si>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</si>
  <si>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</si>
  <si>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</si>
  <si>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</si>
  <si>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</si>
  <si>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</si>
  <si>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</si>
  <si>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</si>
  <si>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</si>
  <si>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</si>
  <si>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</si>
  <si>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</si>
  <si>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</si>
  <si>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</si>
  <si>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</si>
  <si>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</si>
  <si>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</si>
  <si>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</si>
  <si>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</si>
  <si>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</si>
  <si>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</si>
  <si>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</si>
  <si>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</si>
  <si>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</si>
  <si>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</si>
  <si>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</si>
  <si>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</si>
  <si>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</si>
  <si>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</si>
  <si>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</si>
  <si>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</si>
  <si>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</si>
  <si>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</si>
  <si>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</si>
  <si>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</si>
  <si>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</si>
  <si>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</si>
  <si>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</si>
  <si>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</si>
  <si>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</si>
  <si>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</si>
  <si>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</si>
  <si>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</si>
  <si>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</si>
  <si>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</si>
  <si>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</si>
  <si>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</si>
  <si>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</si>
  <si>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</si>
  <si>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</si>
  <si>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</si>
  <si>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</si>
  <si>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</si>
  <si>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</si>
  <si>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</si>
  <si>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</si>
  <si>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</si>
  <si>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</si>
  <si>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</si>
  <si>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</si>
  <si>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</si>
  <si>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</si>
  <si>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</si>
  <si>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</si>
  <si>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</si>
  <si>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</si>
  <si>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</si>
  <si>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</si>
  <si>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</si>
  <si>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</si>
  <si>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</si>
  <si>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</si>
  <si>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</si>
  <si>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</si>
  <si>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</si>
  <si>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</si>
  <si>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</si>
  <si>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</si>
  <si>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</si>
  <si>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</si>
  <si>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</si>
  <si>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</si>
  <si>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</si>
  <si>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</si>
  <si>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</si>
  <si>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</si>
  <si>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</si>
  <si>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</si>
  <si>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</si>
  <si>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</si>
  <si>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</si>
  <si>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</si>
  <si>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</si>
  <si>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</si>
  <si>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</si>
  <si>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</si>
  <si>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</si>
  <si>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</si>
  <si>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</si>
  <si>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</si>
  <si>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</si>
  <si>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</si>
  <si>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</si>
  <si>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</si>
  <si>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</si>
  <si>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</si>
  <si>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</si>
  <si>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</si>
  <si>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</si>
  <si>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</si>
  <si>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</si>
  <si>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</si>
  <si>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</si>
  <si>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</si>
  <si>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</si>
  <si>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</si>
  <si>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</si>
  <si>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</si>
  <si>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</si>
  <si>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</si>
  <si>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</si>
  <si>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</si>
  <si>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</si>
  <si>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</si>
  <si>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</si>
  <si>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</si>
  <si>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</si>
  <si>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</si>
  <si>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</si>
  <si>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</si>
  <si>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</si>
  <si>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</si>
  <si>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</si>
  <si>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</si>
  <si>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</si>
  <si>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</si>
  <si>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</si>
  <si>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</si>
  <si>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</si>
  <si>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</si>
  <si>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</si>
  <si>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</si>
  <si>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</si>
  <si>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</si>
  <si>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</si>
  <si>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</si>
  <si>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</si>
  <si>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</si>
  <si>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</si>
  <si>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</si>
  <si>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</si>
  <si>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</si>
  <si>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</si>
  <si>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</si>
  <si>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</si>
  <si>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</si>
  <si>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</si>
  <si>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</si>
  <si>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</si>
  <si>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</si>
  <si>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</si>
  <si>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</si>
  <si>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</si>
  <si>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</si>
  <si>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</si>
  <si>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</si>
  <si>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</si>
  <si>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</si>
  <si>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</si>
  <si>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</si>
  <si>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</si>
  <si>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</si>
  <si>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</si>
  <si>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</si>
  <si>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</si>
  <si>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</si>
  <si>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</si>
  <si>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</si>
  <si>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</si>
  <si>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</si>
  <si>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</si>
  <si>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</si>
  <si>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</si>
  <si>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</si>
  <si>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</si>
  <si>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</si>
  <si>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</si>
  <si>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</si>
  <si>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</si>
  <si>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</si>
  <si>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</si>
  <si>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</si>
  <si>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</si>
  <si>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</si>
  <si>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</si>
  <si>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</si>
  <si>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</si>
  <si>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</si>
  <si>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</si>
  <si>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</si>
  <si>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</si>
  <si>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</si>
  <si>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</si>
  <si>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</si>
  <si>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</si>
  <si>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</si>
  <si>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</si>
  <si>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</si>
  <si>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</si>
  <si>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</si>
  <si>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</si>
  <si>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</si>
  <si>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</si>
  <si>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</si>
  <si>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</si>
  <si>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</si>
  <si>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</si>
  <si>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</si>
  <si>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</si>
  <si>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</si>
  <si>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</si>
  <si>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</si>
  <si>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</si>
  <si>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</si>
  <si>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</si>
  <si>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</si>
  <si>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</si>
  <si>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</si>
  <si>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</si>
  <si>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</si>
  <si>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</si>
  <si>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</si>
  <si>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</si>
  <si>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</si>
  <si>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</si>
  <si>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</si>
  <si>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</si>
  <si>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</si>
  <si>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</si>
  <si>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</si>
  <si>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</si>
  <si>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</si>
  <si>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</si>
  <si>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</si>
  <si>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</si>
  <si>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</si>
  <si>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</si>
  <si>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</si>
  <si>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</si>
  <si>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</si>
  <si>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</si>
  <si>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</si>
  <si>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</si>
  <si>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</si>
  <si>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</si>
  <si>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</si>
  <si>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</si>
  <si>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</si>
  <si>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</si>
  <si>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</si>
  <si>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</si>
  <si>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</si>
  <si>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</si>
  <si>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</si>
  <si>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</si>
  <si>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</si>
  <si>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</si>
  <si>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</si>
  <si>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</si>
  <si>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</si>
  <si>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</si>
  <si>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</si>
  <si>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</si>
  <si>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</si>
  <si>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</si>
  <si>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</si>
  <si>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</si>
  <si>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</si>
  <si>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</si>
  <si>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</si>
  <si>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</si>
  <si>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</si>
  <si>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</si>
  <si>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</si>
  <si>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</si>
  <si>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</si>
  <si>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</si>
  <si>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</si>
  <si>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</si>
  <si>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</si>
  <si>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</si>
  <si>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</si>
  <si>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</si>
  <si>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</si>
  <si>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</si>
  <si>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</si>
  <si>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</si>
  <si>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</si>
  <si>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</si>
  <si>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</si>
  <si>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</si>
  <si>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</si>
  <si>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</si>
  <si>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</si>
  <si>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</si>
  <si>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</si>
  <si>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</si>
  <si>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</si>
  <si>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</si>
  <si>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</si>
  <si>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</si>
  <si>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</si>
  <si>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</si>
  <si>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</si>
  <si>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</si>
  <si>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</si>
  <si>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</si>
  <si>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</si>
  <si>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</si>
  <si>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</si>
  <si>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</si>
  <si>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</si>
  <si>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</si>
  <si>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</si>
  <si>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</si>
  <si>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</si>
  <si>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</si>
  <si>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</si>
  <si>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</si>
  <si>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</si>
  <si>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</si>
  <si>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</si>
  <si>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</si>
  <si>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</si>
  <si>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</si>
  <si>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</si>
  <si>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</si>
  <si>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</si>
  <si>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</si>
  <si>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</si>
  <si>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</si>
  <si>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</si>
  <si>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</si>
  <si>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</si>
  <si>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</si>
  <si>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</si>
  <si>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</si>
  <si>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</si>
  <si>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</si>
  <si>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</si>
  <si>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</si>
  <si>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</si>
  <si>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</si>
  <si>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</si>
  <si>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</si>
  <si>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</si>
  <si>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</si>
  <si>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</si>
  <si>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</si>
  <si>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</si>
  <si>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</si>
  <si>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</si>
  <si>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</si>
  <si>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</si>
  <si>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</si>
  <si>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</si>
  <si>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</si>
  <si>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</si>
  <si>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</si>
  <si>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</si>
  <si>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</si>
  <si>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</si>
  <si>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</si>
  <si>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</si>
  <si>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</si>
  <si>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</si>
  <si>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</si>
  <si>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</si>
  <si>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</si>
  <si>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</si>
  <si>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</si>
  <si>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</si>
  <si>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</si>
  <si>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</si>
  <si>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</si>
  <si>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</si>
  <si>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</si>
  <si>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</si>
  <si>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</si>
  <si>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</si>
  <si>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</si>
  <si>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</si>
  <si>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</si>
  <si>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</si>
  <si>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</si>
  <si>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</si>
  <si>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</si>
  <si>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</si>
  <si>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</si>
  <si>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</si>
  <si>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</si>
  <si>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</si>
  <si>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</si>
  <si>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</si>
  <si>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</si>
  <si>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</si>
  <si>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</si>
  <si>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</si>
  <si>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</si>
  <si>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</si>
  <si>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</si>
  <si>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</si>
  <si>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</si>
  <si>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</si>
  <si>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</si>
  <si>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</si>
  <si>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</si>
  <si>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</si>
  <si>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</si>
  <si>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</si>
  <si>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</si>
  <si>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</si>
  <si>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</si>
  <si>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</si>
  <si>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</si>
  <si>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</si>
  <si>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</si>
  <si>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</si>
  <si>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</si>
  <si>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</si>
  <si>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</si>
  <si>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</si>
  <si>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</si>
  <si>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</si>
  <si>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</si>
  <si>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</si>
  <si>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</si>
  <si>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</si>
  <si>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</si>
  <si>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</si>
  <si>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</si>
  <si>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</si>
  <si>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</si>
  <si>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</si>
  <si>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</si>
  <si>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</si>
  <si>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</si>
  <si>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</si>
  <si>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</si>
  <si>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</si>
  <si>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</si>
  <si>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</si>
  <si>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</si>
  <si>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</si>
  <si>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</si>
  <si>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</si>
  <si>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</si>
  <si>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</si>
  <si>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</si>
  <si>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</si>
  <si>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</si>
  <si>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</si>
  <si>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</si>
  <si>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</si>
  <si>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</si>
  <si>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</si>
  <si>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</si>
  <si>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</si>
  <si>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</si>
  <si>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</si>
  <si>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</si>
  <si>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</si>
  <si>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</si>
  <si>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</si>
  <si>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</si>
  <si>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</si>
  <si>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</si>
  <si>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</si>
  <si>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</si>
  <si>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</si>
  <si>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</si>
  <si>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</si>
  <si>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</si>
  <si>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</si>
  <si>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</si>
  <si>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</si>
  <si>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</si>
  <si>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</si>
  <si>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</si>
  <si>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</si>
  <si>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</si>
  <si>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</si>
  <si>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</si>
  <si>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</si>
  <si>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</si>
  <si>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</si>
  <si>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</si>
  <si>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</si>
  <si>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</si>
  <si>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</si>
  <si>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</si>
  <si>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</si>
  <si>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</si>
  <si>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</si>
  <si>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</si>
  <si>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</si>
  <si>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</si>
  <si>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</si>
  <si>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</si>
  <si>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</si>
  <si>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</si>
  <si>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</si>
  <si>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</si>
  <si>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</si>
  <si>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</si>
  <si>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</si>
  <si>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</si>
  <si>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</si>
  <si>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</si>
  <si>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</si>
  <si>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</si>
  <si>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</si>
  <si>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</si>
  <si>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</si>
  <si>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</si>
  <si>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</si>
  <si>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</si>
  <si>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</si>
  <si>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</si>
  <si>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</si>
  <si>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</si>
  <si>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</si>
  <si>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</si>
  <si>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</si>
  <si>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</si>
  <si>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</si>
  <si>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</si>
  <si>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</si>
  <si>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</si>
  <si>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</si>
  <si>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</si>
  <si>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</si>
  <si>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</si>
  <si>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</si>
  <si>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</si>
  <si>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</si>
  <si>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</si>
  <si>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</si>
  <si>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</si>
  <si>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</si>
  <si>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</si>
  <si>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</si>
  <si>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</si>
  <si>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</si>
  <si>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</si>
  <si>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</si>
  <si>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</si>
  <si>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</si>
  <si>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</si>
  <si>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</si>
  <si>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</si>
  <si>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</si>
  <si>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</si>
  <si>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</si>
  <si>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</si>
  <si>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</si>
  <si>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</si>
  <si>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</si>
  <si>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</si>
  <si>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</si>
  <si>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</si>
  <si>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</si>
  <si>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</si>
  <si>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</si>
  <si>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</si>
  <si>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</si>
  <si>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</si>
  <si>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</si>
  <si>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</si>
  <si>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</si>
  <si>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</si>
  <si>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</si>
  <si>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</si>
  <si>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</si>
  <si>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</si>
  <si>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</si>
  <si>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</si>
  <si>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</si>
  <si>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</si>
  <si>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</si>
  <si>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</si>
  <si>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</si>
  <si>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</si>
  <si>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</si>
  <si>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</si>
  <si>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</si>
  <si>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</si>
  <si>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</si>
  <si>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</si>
  <si>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</si>
  <si>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</si>
  <si>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</si>
  <si>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</si>
  <si>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</si>
  <si>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</si>
  <si>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</si>
  <si>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</si>
  <si>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</si>
  <si>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</si>
  <si>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</si>
  <si>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</si>
  <si>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</si>
  <si>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</si>
  <si>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</si>
  <si>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</si>
  <si>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</si>
  <si>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</si>
  <si>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</si>
  <si>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</si>
  <si>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</si>
  <si>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</si>
  <si>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</si>
  <si>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</si>
  <si>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</si>
  <si>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</si>
  <si>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</si>
  <si>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</si>
  <si>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</si>
  <si>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</si>
  <si>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</si>
  <si>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</si>
  <si>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</si>
  <si>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</si>
  <si>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</si>
  <si>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</si>
  <si>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</si>
  <si>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</si>
  <si>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</si>
  <si>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</si>
  <si>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</si>
  <si>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</si>
  <si>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</si>
  <si>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</si>
  <si>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</si>
  <si>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</si>
  <si>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</si>
  <si>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</si>
  <si>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</si>
  <si>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</si>
  <si>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</si>
  <si>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</si>
  <si>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</si>
  <si>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</si>
  <si>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</si>
  <si>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</si>
  <si>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</si>
  <si>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</si>
  <si>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</si>
  <si>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</si>
  <si>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</si>
  <si>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</si>
  <si>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</si>
  <si>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</si>
  <si>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</si>
  <si>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</si>
  <si>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</si>
  <si>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</si>
  <si>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</si>
  <si>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</si>
  <si>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</si>
  <si>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</si>
  <si>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</si>
  <si>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</si>
  <si>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</si>
  <si>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</si>
  <si>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</si>
  <si>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</si>
  <si>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</si>
  <si>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</si>
  <si>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</si>
  <si>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</si>
  <si>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</si>
  <si>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</si>
  <si>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</si>
  <si>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</si>
  <si>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</si>
  <si>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</si>
  <si>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</si>
  <si>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</si>
  <si>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</si>
  <si>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</si>
  <si>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</si>
  <si>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</si>
  <si>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</si>
  <si>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</si>
  <si>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</si>
  <si>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</si>
  <si>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</si>
  <si>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</si>
  <si>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</si>
  <si>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</si>
  <si>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</si>
  <si>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</si>
  <si>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</si>
  <si>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</si>
  <si>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</si>
  <si>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</si>
  <si>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</si>
  <si>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</si>
  <si>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</si>
  <si>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</si>
  <si>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</si>
  <si>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</si>
  <si>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</si>
  <si>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</si>
  <si>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</si>
  <si>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</si>
  <si>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</si>
  <si>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</si>
  <si>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</si>
  <si>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</si>
  <si>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</si>
  <si>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</si>
  <si>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</si>
  <si>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</si>
  <si>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</si>
  <si>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</si>
  <si>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</si>
  <si>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</si>
  <si>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</si>
  <si>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</si>
  <si>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</si>
  <si>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</si>
  <si>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</si>
  <si>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</si>
  <si>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</si>
  <si>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</si>
  <si>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</si>
  <si>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</si>
  <si>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</si>
  <si>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</si>
  <si>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</si>
  <si>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</si>
  <si>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</si>
  <si>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</si>
  <si>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</si>
  <si>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</si>
  <si>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</si>
  <si>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</si>
  <si>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</si>
  <si>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</si>
  <si>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</si>
  <si>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</si>
  <si>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</si>
  <si>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</si>
  <si>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</si>
  <si>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</si>
  <si>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</si>
  <si>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</si>
  <si>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</si>
  <si>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</si>
  <si>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</si>
  <si>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</si>
  <si>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</si>
  <si>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</si>
  <si>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</si>
  <si>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</si>
  <si>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</si>
  <si>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</si>
  <si>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</si>
  <si>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</si>
  <si>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</si>
  <si>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</si>
  <si>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</si>
  <si>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</si>
  <si>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</si>
  <si>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</si>
  <si>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</si>
  <si>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</si>
  <si>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</si>
  <si>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</si>
  <si>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</si>
  <si>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</si>
  <si>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</si>
  <si>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</si>
  <si>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</si>
  <si>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</si>
  <si>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</si>
  <si>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</si>
  <si>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</si>
  <si>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</si>
  <si>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</si>
  <si>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</si>
  <si>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</si>
  <si>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</si>
  <si>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</si>
  <si>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</si>
  <si>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</si>
  <si>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</si>
  <si>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</si>
  <si>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</si>
  <si>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</si>
  <si>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</si>
  <si>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</si>
  <si>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</si>
  <si>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</si>
  <si>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</si>
  <si>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</si>
  <si>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</si>
  <si>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</si>
  <si>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</si>
  <si>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</si>
  <si>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</si>
  <si>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</si>
  <si>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</si>
  <si>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</si>
  <si>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</si>
  <si>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</si>
  <si>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</si>
  <si>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</si>
  <si>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</si>
  <si>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</si>
  <si>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</si>
  <si>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</si>
  <si>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</si>
  <si>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</si>
  <si>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</si>
  <si>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</si>
  <si>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</si>
  <si>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</si>
  <si>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</si>
  <si>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</si>
  <si>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</si>
  <si>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</si>
  <si>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</si>
  <si>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</si>
  <si>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</si>
  <si>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</si>
  <si>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</si>
  <si>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</si>
  <si>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</si>
  <si>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</si>
  <si>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</si>
  <si>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</si>
  <si>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</si>
  <si>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</si>
  <si>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</si>
  <si>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</si>
  <si>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</si>
  <si>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</si>
  <si>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</si>
  <si>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</si>
  <si>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</si>
  <si>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</si>
  <si>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</si>
  <si>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</si>
  <si>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</si>
  <si>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</si>
  <si>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</si>
  <si>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</si>
  <si>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</si>
  <si>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</si>
  <si>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</si>
  <si>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</si>
  <si>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</si>
  <si>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</si>
  <si>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</si>
  <si>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</si>
  <si>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</si>
  <si>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</si>
  <si>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</si>
  <si>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</si>
  <si>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</si>
  <si>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</si>
  <si>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</si>
  <si>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</si>
  <si>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</si>
  <si>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</si>
  <si>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</si>
  <si>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</si>
  <si>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</si>
  <si>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</si>
  <si>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</si>
  <si>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</si>
  <si>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</si>
  <si>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</si>
  <si>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</si>
  <si>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</si>
  <si>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</si>
  <si>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</si>
  <si>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</si>
  <si>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</si>
  <si>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</si>
  <si>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</si>
  <si>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</si>
  <si>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</si>
  <si>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</si>
  <si>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</si>
  <si>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</si>
  <si>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</si>
  <si>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</si>
  <si>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</si>
  <si>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</si>
  <si>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</si>
  <si>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</si>
  <si>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</si>
  <si>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</si>
  <si>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</si>
  <si>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</si>
  <si>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</si>
  <si>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</si>
  <si>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</si>
  <si>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</si>
  <si>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</si>
  <si>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</si>
  <si>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</si>
  <si>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</si>
  <si>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</si>
  <si>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</si>
  <si>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</si>
  <si>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</si>
  <si>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</si>
  <si>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</si>
  <si>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</si>
  <si>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</si>
  <si>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</si>
  <si>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</si>
  <si>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</si>
  <si>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</si>
  <si>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</si>
  <si>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</si>
  <si>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</si>
  <si>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</si>
  <si>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</si>
  <si>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</si>
  <si>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</si>
  <si>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</si>
  <si>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</si>
  <si>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</si>
  <si>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</si>
  <si>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</si>
  <si>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</si>
  <si>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</si>
  <si>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</si>
  <si>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</si>
  <si>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</si>
  <si>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</si>
  <si>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</si>
  <si>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</si>
  <si>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</si>
  <si>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</si>
  <si>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</si>
  <si>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</si>
  <si>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</si>
  <si>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</si>
  <si>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</si>
  <si>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</si>
  <si>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</si>
  <si>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</si>
  <si>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</si>
  <si>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</si>
  <si>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</si>
  <si>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</si>
  <si>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</si>
  <si>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</si>
  <si>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</si>
  <si>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</si>
  <si>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</si>
  <si>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</si>
  <si>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</si>
  <si>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</si>
  <si>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</si>
  <si>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</si>
  <si>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</si>
  <si>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</si>
  <si>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</si>
  <si>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</si>
  <si>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</si>
  <si>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</si>
  <si>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</si>
  <si>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</si>
  <si>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</si>
  <si>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</si>
  <si>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</si>
  <si>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</si>
  <si>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</si>
  <si>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</si>
  <si>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</si>
  <si>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</si>
  <si>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</si>
  <si>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</si>
  <si>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</si>
  <si>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</si>
  <si>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</si>
  <si>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</si>
  <si>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</si>
  <si>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</si>
  <si>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</si>
  <si>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</si>
  <si>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</si>
  <si>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</si>
  <si>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</si>
  <si>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</si>
  <si>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</si>
  <si>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</si>
  <si>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</si>
  <si>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</si>
  <si>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</si>
  <si>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</si>
  <si>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</si>
  <si>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</si>
  <si>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</si>
  <si>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</si>
  <si>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</si>
  <si>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</si>
  <si>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</si>
  <si>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</si>
  <si>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</si>
  <si>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</si>
  <si>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</si>
  <si>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</si>
  <si>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</si>
  <si>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</si>
  <si>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</si>
  <si>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</si>
  <si>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</si>
  <si>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</si>
  <si>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</si>
  <si>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</si>
  <si>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</si>
  <si>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</si>
  <si>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</si>
  <si>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</si>
  <si>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</si>
  <si>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</si>
  <si>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</si>
  <si>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</si>
  <si>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</si>
  <si>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</si>
  <si>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</si>
  <si>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</si>
  <si>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</si>
  <si>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</si>
  <si>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</si>
  <si>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</si>
  <si>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</si>
  <si>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</si>
  <si>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</si>
  <si>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</si>
  <si>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</si>
  <si>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</si>
  <si>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</si>
  <si>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</si>
  <si>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</si>
  <si>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</si>
  <si>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</si>
  <si>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</si>
  <si>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</si>
  <si>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</si>
  <si>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</si>
  <si>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</si>
  <si>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</si>
  <si>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</si>
  <si>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</si>
  <si>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</si>
  <si>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</si>
  <si>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</si>
  <si>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</si>
  <si>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</si>
  <si>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</si>
  <si>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</si>
  <si>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</si>
  <si>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</si>
  <si>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</si>
  <si>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</si>
  <si>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</si>
  <si>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</si>
  <si>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</si>
  <si>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</si>
  <si>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</si>
  <si>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</si>
  <si>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</si>
  <si>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</si>
  <si>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</si>
  <si>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</si>
  <si>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</si>
  <si>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</si>
  <si>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</si>
  <si>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</si>
  <si>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</si>
  <si>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</si>
  <si>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</si>
  <si>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</si>
  <si>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</si>
  <si>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</si>
  <si>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</si>
  <si>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</si>
  <si>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</si>
  <si>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</si>
  <si>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</si>
  <si>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</si>
  <si>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</si>
  <si>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</si>
  <si>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</si>
  <si>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</si>
  <si>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</si>
  <si>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</si>
  <si>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</si>
  <si>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</si>
  <si>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</si>
  <si>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</si>
  <si>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</si>
  <si>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</si>
  <si>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</si>
  <si>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</si>
  <si>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</si>
  <si>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</si>
  <si>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</si>
  <si>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</si>
  <si>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</si>
  <si>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</si>
  <si>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</si>
  <si>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</si>
  <si>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</si>
  <si>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</si>
  <si>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</si>
  <si>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</si>
  <si>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</si>
  <si>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</si>
  <si>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</si>
  <si>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</si>
  <si>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</si>
  <si>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</si>
  <si>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</si>
  <si>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</si>
  <si>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</si>
  <si>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</si>
  <si>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</si>
  <si>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</si>
  <si>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</si>
  <si>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</si>
  <si>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</si>
  <si>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</si>
  <si>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</si>
  <si>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</si>
  <si>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</si>
  <si>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</si>
  <si>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</si>
  <si>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</si>
  <si>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</si>
  <si>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</si>
  <si>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</si>
  <si>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</si>
  <si>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</si>
  <si>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</si>
  <si>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</si>
  <si>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</si>
  <si>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</si>
  <si>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</si>
  <si>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</si>
  <si>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</si>
  <si>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</si>
  <si>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</si>
  <si>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</si>
  <si>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</si>
  <si>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</si>
  <si>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</si>
  <si>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</si>
  <si>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</si>
  <si>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</si>
  <si>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</si>
  <si>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</si>
  <si>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</si>
  <si>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</si>
  <si>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</si>
  <si>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</si>
  <si>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</si>
  <si>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</si>
  <si>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</si>
  <si>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</si>
  <si>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</si>
  <si>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</si>
  <si>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</si>
  <si>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</si>
  <si>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</si>
  <si>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</si>
  <si>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</si>
  <si>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</si>
  <si>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</si>
  <si>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</si>
  <si>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</si>
  <si>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</si>
  <si>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</si>
  <si>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</si>
  <si>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</si>
  <si>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</si>
  <si>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</si>
  <si>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</si>
  <si>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</si>
  <si>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</si>
  <si>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</si>
  <si>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</si>
  <si>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</si>
  <si>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</si>
  <si>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</si>
  <si>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</si>
  <si>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</si>
  <si>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</si>
  <si>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</si>
  <si>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</si>
  <si>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</si>
  <si>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</si>
  <si>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</si>
  <si>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</si>
  <si>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</si>
  <si>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</si>
  <si>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</si>
  <si>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</si>
  <si>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</si>
  <si>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</si>
  <si>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</si>
  <si>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</si>
  <si>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</si>
  <si>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</si>
  <si>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</si>
  <si>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</si>
  <si>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</si>
  <si>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</si>
  <si>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</si>
  <si>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</si>
  <si>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</si>
  <si>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</si>
  <si>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</si>
  <si>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</si>
  <si>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</si>
  <si>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</si>
  <si>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</si>
  <si>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</si>
  <si>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</si>
  <si>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</si>
  <si>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</si>
  <si>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</si>
  <si>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</si>
  <si>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</si>
  <si>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</si>
  <si>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</si>
  <si>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</si>
  <si>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</si>
  <si>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</si>
  <si>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</si>
  <si>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</si>
  <si>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</si>
  <si>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</si>
  <si>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</si>
  <si>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</si>
  <si>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</si>
  <si>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</si>
  <si>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</si>
  <si>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</si>
  <si>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</si>
  <si>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</si>
  <si>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</si>
  <si>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</si>
  <si>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</si>
  <si>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</si>
  <si>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</si>
  <si>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</si>
  <si>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</si>
  <si>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</si>
  <si>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</si>
  <si>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</si>
  <si>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</si>
  <si>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</si>
  <si>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</si>
  <si>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</si>
  <si>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</si>
  <si>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</si>
  <si>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</si>
  <si>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</si>
  <si>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</si>
  <si>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</si>
  <si>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</si>
  <si>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</si>
  <si>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</si>
  <si>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</si>
  <si>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</si>
  <si>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</si>
  <si>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</si>
  <si>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</si>
  <si>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</si>
  <si>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</si>
  <si>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</si>
  <si>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</si>
  <si>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</si>
  <si>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</si>
  <si>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</si>
  <si>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</si>
  <si>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</si>
  <si>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</si>
  <si>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</si>
  <si>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</si>
  <si>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</si>
  <si>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</si>
  <si>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</si>
  <si>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</si>
  <si>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</si>
  <si>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</si>
  <si>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</si>
  <si>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</si>
  <si>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</si>
  <si>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</si>
  <si>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</si>
  <si>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</si>
  <si>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</si>
  <si>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</si>
  <si>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</si>
  <si>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</si>
  <si>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</si>
  <si>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</si>
  <si>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</si>
  <si>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</si>
  <si>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</si>
  <si>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</si>
  <si>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</si>
  <si>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</si>
  <si>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</si>
  <si>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</si>
  <si>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</si>
  <si>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</si>
  <si>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</si>
  <si>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</si>
  <si>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</si>
  <si>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</si>
  <si>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</si>
  <si>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</si>
  <si>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</si>
  <si>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</si>
  <si>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</si>
  <si>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</si>
  <si>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</si>
  <si>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</si>
  <si>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</si>
  <si>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</si>
  <si>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</si>
  <si>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</si>
  <si>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</si>
  <si>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</si>
  <si>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</si>
  <si>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</si>
  <si>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</si>
  <si>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</si>
  <si>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</si>
  <si>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</si>
  <si>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</si>
  <si>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</si>
  <si>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</si>
  <si>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</si>
  <si>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</si>
  <si>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</si>
  <si>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</si>
  <si>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</si>
  <si>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</si>
  <si>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</si>
  <si>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</si>
  <si>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</si>
  <si>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</si>
  <si>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</si>
  <si>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</si>
  <si>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</si>
  <si>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</si>
  <si>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</si>
  <si>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</si>
  <si>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</si>
  <si>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</si>
  <si>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</si>
  <si>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</si>
  <si>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</si>
  <si>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</si>
  <si>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</si>
  <si>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</si>
  <si>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</si>
  <si>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</si>
  <si>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</si>
  <si>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</si>
  <si>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</si>
  <si>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</si>
  <si>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</si>
  <si>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</si>
  <si>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</si>
  <si>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</si>
  <si>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</si>
  <si>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</si>
  <si>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</si>
  <si>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</si>
  <si>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</si>
  <si>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</si>
  <si>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</si>
  <si>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</si>
  <si>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</si>
  <si>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</si>
  <si>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</si>
  <si>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</si>
  <si>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</si>
  <si>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</si>
  <si>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</si>
  <si>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</si>
  <si>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</si>
  <si>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</si>
  <si>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</si>
  <si>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</si>
  <si>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</si>
  <si>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</si>
  <si>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</si>
  <si>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</si>
  <si>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</si>
  <si>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</si>
  <si>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</si>
  <si>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</si>
  <si>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</si>
  <si>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</si>
  <si>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</si>
  <si>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</si>
  <si>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</si>
  <si>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</si>
  <si>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</si>
  <si>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</si>
  <si>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</si>
  <si>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</si>
  <si>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</si>
  <si>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</si>
  <si>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</si>
  <si>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</si>
  <si>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</si>
  <si>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</si>
  <si>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</si>
  <si>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</si>
  <si>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</si>
  <si>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</si>
  <si>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</si>
  <si>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</si>
  <si>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</si>
  <si>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</si>
  <si>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</si>
  <si>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</si>
  <si>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</si>
  <si>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</si>
  <si>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</si>
  <si>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</si>
  <si>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</si>
  <si>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</si>
  <si>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</si>
  <si>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</si>
  <si>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</si>
  <si>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</si>
  <si>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</si>
  <si>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</si>
  <si>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</si>
  <si>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</si>
  <si>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</si>
  <si>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</si>
  <si>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</si>
  <si>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</si>
  <si>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</si>
  <si>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</si>
  <si>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</si>
  <si>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</si>
  <si>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</si>
  <si>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</si>
  <si>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</si>
  <si>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</si>
  <si>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</si>
  <si>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</si>
  <si>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</si>
  <si>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</si>
  <si>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</si>
  <si>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</si>
  <si>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</si>
  <si>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</si>
  <si>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</si>
  <si>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</si>
  <si>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</si>
  <si>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</si>
  <si>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</si>
  <si>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</si>
  <si>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</si>
  <si>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</si>
  <si>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</si>
  <si>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</si>
  <si>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</si>
  <si>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</si>
  <si>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</si>
  <si>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</si>
  <si>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</si>
  <si>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</si>
  <si>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</si>
  <si>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</si>
  <si>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</si>
  <si>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</si>
  <si>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</si>
  <si>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</si>
  <si>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</si>
  <si>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</si>
  <si>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</si>
  <si>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</si>
  <si>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</si>
  <si>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</si>
  <si>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</si>
  <si>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</si>
  <si>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</si>
  <si>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</si>
  <si>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</si>
  <si>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</si>
  <si>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</si>
  <si>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</si>
  <si>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</si>
  <si>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</si>
  <si>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</si>
  <si>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</si>
  <si>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</si>
  <si>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</si>
  <si>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</si>
  <si>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</si>
  <si>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</si>
  <si>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</si>
  <si>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</si>
  <si>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</si>
  <si>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</si>
  <si>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</si>
  <si>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</si>
  <si>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</si>
  <si>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</si>
  <si>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</si>
  <si>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</si>
  <si>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</si>
  <si>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</si>
  <si>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</si>
  <si>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</si>
  <si>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</si>
  <si>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</si>
  <si>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</si>
  <si>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</si>
  <si>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</si>
  <si>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</si>
  <si>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</si>
  <si>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</si>
  <si>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</si>
  <si>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</si>
  <si>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</si>
  <si>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</si>
  <si>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</si>
  <si>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</si>
  <si>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</si>
  <si>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</si>
  <si>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</si>
  <si>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</si>
  <si>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</si>
  <si>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</si>
  <si>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</si>
  <si>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</si>
  <si>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</si>
  <si>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</si>
  <si>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</si>
  <si>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</si>
  <si>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</si>
  <si>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</si>
  <si>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</si>
  <si>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</si>
  <si>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</si>
  <si>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</si>
  <si>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</si>
  <si>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</si>
  <si>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</si>
  <si>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</si>
  <si>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</si>
  <si>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</si>
  <si>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</si>
  <si>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</si>
  <si>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</si>
  <si>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</si>
  <si>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</si>
  <si>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</si>
  <si>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</si>
  <si>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</si>
  <si>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</si>
  <si>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</si>
  <si>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</si>
  <si>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</si>
  <si>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</si>
  <si>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</si>
  <si>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</si>
  <si>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</si>
  <si>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</si>
  <si>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</si>
  <si>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</si>
  <si>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</si>
  <si>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</si>
  <si>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</si>
  <si>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</si>
  <si>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</si>
  <si>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</si>
  <si>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</si>
  <si>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</si>
  <si>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</si>
  <si>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</si>
  <si>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</si>
  <si>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</si>
  <si>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</si>
  <si>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</si>
  <si>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</si>
  <si>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</si>
  <si>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</si>
  <si>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</si>
  <si>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</si>
  <si>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</si>
  <si>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</si>
  <si>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</si>
  <si>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</si>
  <si>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</si>
  <si>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</si>
  <si>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</si>
  <si>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</si>
  <si>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</si>
  <si>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</si>
  <si>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</si>
  <si>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</si>
  <si>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</si>
  <si>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</si>
  <si>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</si>
  <si>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</si>
  <si>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</si>
  <si>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</si>
  <si>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</si>
  <si>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</si>
  <si>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</si>
  <si>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</si>
  <si>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</si>
  <si>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</si>
  <si>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</si>
  <si>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</si>
  <si>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</si>
  <si>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</si>
  <si>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</si>
  <si>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</si>
  <si>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</si>
  <si>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</si>
  <si>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</si>
  <si>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</si>
  <si>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</si>
  <si>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</si>
  <si>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</si>
  <si>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</si>
  <si>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</si>
  <si>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</si>
  <si>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</si>
  <si>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</si>
  <si>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</si>
  <si>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</si>
  <si>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</si>
  <si>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</si>
  <si>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</si>
  <si>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</si>
  <si>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</si>
  <si>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</si>
  <si>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</si>
  <si>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</si>
  <si>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</si>
  <si>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</si>
  <si>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</si>
  <si>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</si>
  <si>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</si>
  <si>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</si>
  <si>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</si>
  <si>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</si>
  <si>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</si>
  <si>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</si>
  <si>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</si>
  <si>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</si>
  <si>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</si>
  <si>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</si>
  <si>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</si>
  <si>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</si>
  <si>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</si>
  <si>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</si>
  <si>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</si>
  <si>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</si>
  <si>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</si>
  <si>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</si>
  <si>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</si>
  <si>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</si>
  <si>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</si>
  <si>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</si>
  <si>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</si>
  <si>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</si>
  <si>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</si>
  <si>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</si>
  <si>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</si>
  <si>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</si>
  <si>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</si>
  <si>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</si>
  <si>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</si>
  <si>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</si>
  <si>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</si>
  <si>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</si>
  <si>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</si>
  <si>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</si>
  <si>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</si>
  <si>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</si>
  <si>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</si>
  <si>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</si>
  <si>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</si>
  <si>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</si>
  <si>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</si>
  <si>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</si>
  <si>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</si>
  <si>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</si>
  <si>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</si>
  <si>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</si>
  <si>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</si>
  <si>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</si>
  <si>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</si>
  <si>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</si>
  <si>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</si>
  <si>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</si>
  <si>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</si>
  <si>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</si>
  <si>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</si>
  <si>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</si>
  <si>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</si>
  <si>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</si>
  <si>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</si>
  <si>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</si>
  <si>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</si>
  <si>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</si>
  <si>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</si>
  <si>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</si>
  <si>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</si>
  <si>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</si>
  <si>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</si>
  <si>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</si>
  <si>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</si>
  <si>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</si>
  <si>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</si>
  <si>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</si>
  <si>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</si>
  <si>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</si>
  <si>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</si>
  <si>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</si>
  <si>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</si>
  <si>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</si>
  <si>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</si>
  <si>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</si>
  <si>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</si>
  <si>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</si>
  <si>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</si>
  <si>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</si>
  <si>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</si>
  <si>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</si>
  <si>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</si>
  <si>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</si>
  <si>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</si>
  <si>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</si>
  <si>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</si>
  <si>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</si>
  <si>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</si>
  <si>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</si>
  <si>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</si>
  <si>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</si>
  <si>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</si>
  <si>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</si>
  <si>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</si>
  <si>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</si>
  <si>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</si>
  <si>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</si>
  <si>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</si>
  <si>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</si>
  <si>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</si>
  <si>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</si>
  <si>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</si>
  <si>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</si>
  <si>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</si>
  <si>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</si>
  <si>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</si>
  <si>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</si>
  <si>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</si>
  <si>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</si>
  <si>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</si>
  <si>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</si>
  <si>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</si>
  <si>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</si>
  <si>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</si>
  <si>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</si>
  <si>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</si>
  <si>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</si>
  <si>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</si>
  <si>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</si>
  <si>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</si>
  <si>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</si>
  <si>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</si>
  <si>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</si>
  <si>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</si>
  <si>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</si>
  <si>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</si>
  <si>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</si>
  <si>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</si>
  <si>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</si>
  <si>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</si>
  <si>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</si>
  <si>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</si>
  <si>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</si>
  <si>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</si>
  <si>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</si>
  <si>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</si>
  <si>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</si>
  <si>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</si>
  <si>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</si>
  <si>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</si>
  <si>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</si>
  <si>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</si>
  <si>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</si>
  <si>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</si>
  <si>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</si>
  <si>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</si>
  <si>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</si>
  <si>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</si>
  <si>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</si>
  <si>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</si>
  <si>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</si>
  <si>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</si>
  <si>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</si>
  <si>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</si>
  <si>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</si>
  <si>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</si>
  <si>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</si>
  <si>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</si>
  <si>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</si>
  <si>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</si>
  <si>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</si>
  <si>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</si>
  <si>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</si>
  <si>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</si>
  <si>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</si>
  <si>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</si>
  <si>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</si>
  <si>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</si>
  <si>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</si>
  <si>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</si>
  <si>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</si>
  <si>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</si>
  <si>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</si>
  <si>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</si>
  <si>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</si>
  <si>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</si>
  <si>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</si>
  <si>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</si>
  <si>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</si>
  <si>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</si>
  <si>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</si>
  <si>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</si>
  <si>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</si>
  <si>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</si>
  <si>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</si>
  <si>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</si>
  <si>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</si>
  <si>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</si>
  <si>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</si>
  <si>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</si>
  <si>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</si>
  <si>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</si>
  <si>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</si>
  <si>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</si>
  <si>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</si>
  <si>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</si>
  <si>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</si>
  <si>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</si>
  <si>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</si>
  <si>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</si>
  <si>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</si>
  <si>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</si>
  <si>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</si>
  <si>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</si>
  <si>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</si>
  <si>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</si>
  <si>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</si>
  <si>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</si>
  <si>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</si>
  <si>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</si>
  <si>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</si>
  <si>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</si>
  <si>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</si>
  <si>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</si>
  <si>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</si>
  <si>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</si>
  <si>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</si>
  <si>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</si>
  <si>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</si>
  <si>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</si>
  <si>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</si>
  <si>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</si>
  <si>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</si>
  <si>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</si>
  <si>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</si>
  <si>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</si>
  <si>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</si>
  <si>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</si>
  <si>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</si>
  <si>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</si>
  <si>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</si>
  <si>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</si>
  <si>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</si>
  <si>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</si>
  <si>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</si>
  <si>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</si>
  <si>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</si>
  <si>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</si>
  <si>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</si>
  <si>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</si>
  <si>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</si>
  <si>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</si>
  <si>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</si>
  <si>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</si>
  <si>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</si>
  <si>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</si>
  <si>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</si>
  <si>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</si>
  <si>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</si>
  <si>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</si>
  <si>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</si>
  <si>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</si>
  <si>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</si>
  <si>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</si>
  <si>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</si>
  <si>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</si>
  <si>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</si>
  <si>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</si>
  <si>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</si>
  <si>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</si>
  <si>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</si>
  <si>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</si>
  <si>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</si>
  <si>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</si>
  <si>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</si>
  <si>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</si>
  <si>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</si>
  <si>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</si>
  <si>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</si>
  <si>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</si>
  <si>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</si>
  <si>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</si>
  <si>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</si>
  <si>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</si>
  <si>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</si>
  <si>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</si>
  <si>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</si>
  <si>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</si>
  <si>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</si>
  <si>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</si>
  <si>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</si>
  <si>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</si>
  <si>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</si>
  <si>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</si>
  <si>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</si>
  <si>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</si>
  <si>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</si>
  <si>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</si>
  <si>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</si>
  <si>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</si>
  <si>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</si>
  <si>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</si>
  <si>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</si>
  <si>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</si>
  <si>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</si>
  <si>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</si>
  <si>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</si>
  <si>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</si>
  <si>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</si>
  <si>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</si>
  <si>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</si>
  <si>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</si>
  <si>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</si>
  <si>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</si>
  <si>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</si>
  <si>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</si>
  <si>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</si>
  <si>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</si>
  <si>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</si>
  <si>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</si>
  <si>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</si>
  <si>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</si>
  <si>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</si>
  <si>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</si>
  <si>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</si>
  <si>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</si>
  <si>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</si>
  <si>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</si>
  <si>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</si>
  <si>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</si>
  <si>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</si>
  <si>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</si>
  <si>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</si>
  <si>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</si>
  <si>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</si>
  <si>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</si>
  <si>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</si>
  <si>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</si>
  <si>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</si>
  <si>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</si>
  <si>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</si>
  <si>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</si>
  <si>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</si>
  <si>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</si>
  <si>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</si>
  <si>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</si>
  <si>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</si>
  <si>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</si>
  <si>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</si>
  <si>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</si>
  <si>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</si>
  <si>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</si>
  <si>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</si>
  <si>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</si>
  <si>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</si>
  <si>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</si>
  <si>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</si>
  <si>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</si>
  <si>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</si>
  <si>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</si>
  <si>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</si>
  <si>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</si>
  <si>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</si>
  <si>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</si>
  <si>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</si>
  <si>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</si>
  <si>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</si>
  <si>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</si>
  <si>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</si>
  <si>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</si>
  <si>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</si>
  <si>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</si>
  <si>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</si>
  <si>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</si>
  <si>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</si>
  <si>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</si>
  <si>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</si>
  <si>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</si>
  <si>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</si>
  <si>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</si>
  <si>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</si>
  <si>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</si>
  <si>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</si>
  <si>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</si>
  <si>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</si>
  <si>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</si>
  <si>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</si>
  <si>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</si>
  <si>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</si>
  <si>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</si>
  <si>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</si>
  <si>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</si>
  <si>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</si>
  <si>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</si>
  <si>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</si>
  <si>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</si>
  <si>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</si>
  <si>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</si>
  <si>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</si>
  <si>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</si>
  <si>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</si>
  <si>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</si>
  <si>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</si>
  <si>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</si>
  <si>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</si>
  <si>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</si>
  <si>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</si>
  <si>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</si>
  <si>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</si>
  <si>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</si>
  <si>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</si>
  <si>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</si>
  <si>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</si>
  <si>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</si>
  <si>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</si>
  <si>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</si>
  <si>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</si>
  <si>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</si>
  <si>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</si>
  <si>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</si>
  <si>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</si>
  <si>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</si>
  <si>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</si>
  <si>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</si>
  <si>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</si>
  <si>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</si>
  <si>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</si>
  <si>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</si>
  <si>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</si>
  <si>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</si>
  <si>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</si>
  <si>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</si>
  <si>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</si>
  <si>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</si>
  <si>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</si>
  <si>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</si>
  <si>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</si>
  <si>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</si>
  <si>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</si>
  <si>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</si>
  <si>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</si>
  <si>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</si>
  <si>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</si>
  <si>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</si>
  <si>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</si>
  <si>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</si>
  <si>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</si>
  <si>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</si>
  <si>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</si>
  <si>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</si>
  <si>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</si>
  <si>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</si>
  <si>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</si>
  <si>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</si>
  <si>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</si>
  <si>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</si>
  <si>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</si>
  <si>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</si>
  <si>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</si>
  <si>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</si>
  <si>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</si>
  <si>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</si>
  <si>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</si>
  <si>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</si>
  <si>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</si>
  <si>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</si>
  <si>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</si>
  <si>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</si>
  <si>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</si>
  <si>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</si>
  <si>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</si>
  <si>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</si>
  <si>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</si>
  <si>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</si>
  <si>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</si>
  <si>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</si>
  <si>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</si>
  <si>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</si>
  <si>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</si>
  <si>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</si>
  <si>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</si>
  <si>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</si>
  <si>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</si>
  <si>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</si>
  <si>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</si>
  <si>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</si>
  <si>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</si>
  <si>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</si>
  <si>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</si>
  <si>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</si>
  <si>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</si>
  <si>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</si>
  <si>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</si>
  <si>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</si>
  <si>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</si>
  <si>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</si>
  <si>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</si>
  <si>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</si>
  <si>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</si>
  <si>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</si>
  <si>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</si>
  <si>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</si>
  <si>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</si>
  <si>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</si>
  <si>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</si>
  <si>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</si>
  <si>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</si>
  <si>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</si>
  <si>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</si>
  <si>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</si>
  <si>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</si>
  <si>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</si>
  <si>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</si>
  <si>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</si>
  <si>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</si>
  <si>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</si>
  <si>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</si>
  <si>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</si>
  <si>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</si>
  <si>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</si>
  <si>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</si>
  <si>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</si>
  <si>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</si>
  <si>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</si>
  <si>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</si>
  <si>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</si>
  <si>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</si>
  <si>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</si>
  <si>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</si>
  <si>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</si>
  <si>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</si>
  <si>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</si>
  <si>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</si>
  <si>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</si>
  <si>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</si>
  <si>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</si>
  <si>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</si>
  <si>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</si>
  <si>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</si>
  <si>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</si>
  <si>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</si>
  <si>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</si>
  <si>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</si>
  <si>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</si>
  <si>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</si>
  <si>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</si>
  <si>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</si>
  <si>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</si>
  <si>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</si>
  <si>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</si>
  <si>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</si>
  <si>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</si>
  <si>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</si>
  <si>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</si>
  <si>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</si>
  <si>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</si>
  <si>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</si>
  <si>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</si>
  <si>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</si>
  <si>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</si>
  <si>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</si>
  <si>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</si>
  <si>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</si>
  <si>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</si>
  <si>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</si>
  <si>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</si>
  <si>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</si>
  <si>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</si>
  <si>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</si>
  <si>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</si>
  <si>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</si>
  <si>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</si>
  <si>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</si>
  <si>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</si>
  <si>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</si>
  <si>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</si>
  <si>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</si>
  <si>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</si>
  <si>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</si>
  <si>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</si>
  <si>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</si>
  <si>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</si>
  <si>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</si>
  <si>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</si>
  <si>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</si>
  <si>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</si>
  <si>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</si>
  <si>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</si>
  <si>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</si>
  <si>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</si>
  <si>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</si>
  <si>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</si>
  <si>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</si>
  <si>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</si>
  <si>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</si>
  <si>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</si>
  <si>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</si>
  <si>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</si>
  <si>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</si>
  <si>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</si>
  <si>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</si>
  <si>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</si>
  <si>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</si>
  <si>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</si>
  <si>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</si>
  <si>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</si>
  <si>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</si>
  <si>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</si>
  <si>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</si>
  <si>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</si>
  <si>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</si>
  <si>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</si>
  <si>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</si>
  <si>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</si>
  <si>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</si>
  <si>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</si>
  <si>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</si>
  <si>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</si>
  <si>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</si>
  <si>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</si>
  <si>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</si>
  <si>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</si>
  <si>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</si>
  <si>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</si>
  <si>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</si>
  <si>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</si>
  <si>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</si>
  <si>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</si>
  <si>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</si>
  <si>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</si>
  <si>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</si>
  <si>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</si>
  <si>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</si>
  <si>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</si>
  <si>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</si>
  <si>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</si>
  <si>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</si>
  <si>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</si>
  <si>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</si>
  <si>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</si>
  <si>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</si>
  <si>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</si>
  <si>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</si>
  <si>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</si>
  <si>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</si>
  <si>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</si>
  <si>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</si>
  <si>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</si>
  <si>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</si>
  <si>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</si>
  <si>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</si>
  <si>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</si>
  <si>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</si>
  <si>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</si>
  <si>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</si>
  <si>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</si>
  <si>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</si>
  <si>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</si>
  <si>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</si>
  <si>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</si>
  <si>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</si>
  <si>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</si>
  <si>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</si>
  <si>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</si>
  <si>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</si>
  <si>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</si>
  <si>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</si>
  <si>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</si>
  <si>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</si>
  <si>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</si>
  <si>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</si>
  <si>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</si>
  <si>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</si>
  <si>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</si>
  <si>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</si>
  <si>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</si>
  <si>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</si>
  <si>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</si>
  <si>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</si>
  <si>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</si>
  <si>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</si>
  <si>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</si>
  <si>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</si>
  <si>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</si>
  <si>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</si>
  <si>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</si>
  <si>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</si>
  <si>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</si>
  <si>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</si>
  <si>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</si>
  <si>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</si>
  <si>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</si>
  <si>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</si>
  <si>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</si>
  <si>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</si>
  <si>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</si>
  <si>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</si>
  <si>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</si>
  <si>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</si>
  <si>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</si>
  <si>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</si>
  <si>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</si>
  <si>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</si>
  <si>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</si>
  <si>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</si>
  <si>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</si>
  <si>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</si>
  <si>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</si>
  <si>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</si>
  <si>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</si>
  <si>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</si>
  <si>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</si>
  <si>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</si>
  <si>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</si>
  <si>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</si>
  <si>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</si>
  <si>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</si>
  <si>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</si>
  <si>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</si>
  <si>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</si>
  <si>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</si>
  <si>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</si>
  <si>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</si>
  <si>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</si>
  <si>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</si>
  <si>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</si>
  <si>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</si>
  <si>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</si>
  <si>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</si>
  <si>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</si>
  <si>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</si>
  <si>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</si>
  <si>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</si>
  <si>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</si>
  <si>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</si>
  <si>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</si>
  <si>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</si>
  <si>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</si>
  <si>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</si>
  <si>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</si>
  <si>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</si>
  <si>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</si>
  <si>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</si>
  <si>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</si>
  <si>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</si>
  <si>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</si>
  <si>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</si>
  <si>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</si>
  <si>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</si>
  <si>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</si>
  <si>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</si>
  <si>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</si>
  <si>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</si>
  <si>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</si>
  <si>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</si>
  <si>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</si>
  <si>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</si>
  <si>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</si>
  <si>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</si>
  <si>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</si>
  <si>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</si>
  <si>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</si>
  <si>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</si>
  <si>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</si>
  <si>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</si>
  <si>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</si>
  <si>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</si>
  <si>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</si>
  <si>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</si>
  <si>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</si>
  <si>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</si>
  <si>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</si>
  <si>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</si>
  <si>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</si>
  <si>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</si>
  <si>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</si>
  <si>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</si>
  <si>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</si>
  <si>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</si>
  <si>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</si>
  <si>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</si>
  <si>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</si>
  <si>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</si>
  <si>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</si>
  <si>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</si>
  <si>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</si>
  <si>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</si>
  <si>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</si>
  <si>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</si>
  <si>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</si>
  <si>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</si>
  <si>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</si>
  <si>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</si>
  <si>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</si>
  <si>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</si>
  <si>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</si>
  <si>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</si>
  <si>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</si>
  <si>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</si>
  <si>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</si>
  <si>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</si>
  <si>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</si>
  <si>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</si>
  <si>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</si>
  <si>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</si>
  <si>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</si>
  <si>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</si>
  <si>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</si>
  <si>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</si>
  <si>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</si>
  <si>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</si>
  <si>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</si>
  <si>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</si>
  <si>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</si>
  <si>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</si>
  <si>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</si>
  <si>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</si>
  <si>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</si>
  <si>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</si>
  <si>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</si>
  <si>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</si>
  <si>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</si>
  <si>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</si>
  <si>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</si>
  <si>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</si>
  <si>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</si>
  <si>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</si>
  <si>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</si>
  <si>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</si>
  <si>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</si>
  <si>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</si>
  <si>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</si>
  <si>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</si>
  <si>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</si>
  <si>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</si>
  <si>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</si>
  <si>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</si>
  <si>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</si>
  <si>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</si>
  <si>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</si>
  <si>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</si>
  <si>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</si>
  <si>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</si>
  <si>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</si>
  <si>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</si>
  <si>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</si>
  <si>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</si>
  <si>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</si>
  <si>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</si>
  <si>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</si>
  <si>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</si>
  <si>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</si>
  <si>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</si>
  <si>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</si>
  <si>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</si>
  <si>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</si>
  <si>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</si>
  <si>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</si>
  <si>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</si>
  <si>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</si>
  <si>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</si>
  <si>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</si>
  <si>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</si>
  <si>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</si>
  <si>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</si>
  <si>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</si>
  <si>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</si>
  <si>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</si>
  <si>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</si>
  <si>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</si>
  <si>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</si>
  <si>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</si>
  <si>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</si>
  <si>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</si>
  <si>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</si>
  <si>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</si>
  <si>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</si>
  <si>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</si>
  <si>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</si>
  <si>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</si>
  <si>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</si>
  <si>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</si>
  <si>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</si>
  <si>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</si>
  <si>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</si>
  <si>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</si>
  <si>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</si>
  <si>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</si>
  <si>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</si>
  <si>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</si>
  <si>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</si>
  <si>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</si>
  <si>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</si>
  <si>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</si>
  <si>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</si>
  <si>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</si>
  <si>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</si>
  <si>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</si>
  <si>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</si>
  <si>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</si>
  <si>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</si>
  <si>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</si>
  <si>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</si>
  <si>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</si>
  <si>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</si>
  <si>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</si>
  <si>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</si>
  <si>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</si>
  <si>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</si>
  <si>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</si>
  <si>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</si>
  <si>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</si>
  <si>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</si>
  <si>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</si>
  <si>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</si>
  <si>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</si>
  <si>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</si>
  <si>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</si>
  <si>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</si>
  <si>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</si>
  <si>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</si>
  <si>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</si>
  <si>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</si>
  <si>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</si>
  <si>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</si>
  <si>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</si>
  <si>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</si>
  <si>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</si>
  <si>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</si>
  <si>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</si>
  <si>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</si>
  <si>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</si>
  <si>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</si>
  <si>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</si>
  <si>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</si>
  <si>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</si>
  <si>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</si>
  <si>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</si>
  <si>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</si>
  <si>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</si>
  <si>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</si>
  <si>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</si>
  <si>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</si>
  <si>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</si>
  <si>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</si>
  <si>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</si>
  <si>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</si>
  <si>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</si>
  <si>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</si>
  <si>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</si>
  <si>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</si>
  <si>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</si>
  <si>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</si>
  <si>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</si>
  <si>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</si>
  <si>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</si>
  <si>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</si>
  <si>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</si>
  <si>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</si>
  <si>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</si>
  <si>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</si>
  <si>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</si>
  <si>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</si>
  <si>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</si>
  <si>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</si>
  <si>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</si>
  <si>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</si>
  <si>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</si>
  <si>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</si>
  <si>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</si>
  <si>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</si>
  <si>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</si>
  <si>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</si>
  <si>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</si>
  <si>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</si>
  <si>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</si>
  <si>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</si>
  <si>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</si>
  <si>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</si>
  <si>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</si>
  <si>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</si>
  <si>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</si>
  <si>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</si>
  <si>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</si>
  <si>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</si>
  <si>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</si>
  <si>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</si>
  <si>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</si>
  <si>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</si>
  <si>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</si>
  <si>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</si>
  <si>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</si>
  <si>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</si>
  <si>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</si>
  <si>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</si>
  <si>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</si>
  <si>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</si>
  <si>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</si>
  <si>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</si>
  <si>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</si>
  <si>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</si>
  <si>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</si>
  <si>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</si>
  <si>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</si>
  <si>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</si>
  <si>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</si>
  <si>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</si>
  <si>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</si>
  <si>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</si>
  <si>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</si>
  <si>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</si>
  <si>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</si>
  <si>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</si>
  <si>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</si>
  <si>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</si>
  <si>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</si>
  <si>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</si>
  <si>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</si>
  <si>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</si>
  <si>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</si>
  <si>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</si>
  <si>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</si>
  <si>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</si>
  <si>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</si>
  <si>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</si>
  <si>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</si>
  <si>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</si>
  <si>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</si>
  <si>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</si>
  <si>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</si>
  <si>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</si>
  <si>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</si>
  <si>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</si>
  <si>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</si>
  <si>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</si>
  <si>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</si>
  <si>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</si>
  <si>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</si>
  <si>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</si>
  <si>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</si>
  <si>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</si>
  <si>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</si>
  <si>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</si>
  <si>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</si>
  <si>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</si>
  <si>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</si>
  <si>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</si>
  <si>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</si>
  <si>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</si>
  <si>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</si>
  <si>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</si>
  <si>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</si>
  <si>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</si>
  <si>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</si>
  <si>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</si>
  <si>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</si>
  <si>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</si>
  <si>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</si>
  <si>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</si>
  <si>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</si>
  <si>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</si>
  <si>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</si>
  <si>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</si>
  <si>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</si>
  <si>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</si>
  <si>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</si>
  <si>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</si>
  <si>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</si>
  <si>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</si>
  <si>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</si>
  <si>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</si>
  <si>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</si>
  <si>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</si>
  <si>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</si>
  <si>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</si>
  <si>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</si>
  <si>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</si>
  <si>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</si>
  <si>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</si>
  <si>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</si>
  <si>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</si>
  <si>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</si>
  <si>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</si>
  <si>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</si>
  <si>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</si>
  <si>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</si>
  <si>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</si>
  <si>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</si>
  <si>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</si>
  <si>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</si>
  <si>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</si>
  <si>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</si>
  <si>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</si>
  <si>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</si>
  <si>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</si>
  <si>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</si>
  <si>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</si>
  <si>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</si>
  <si>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</si>
  <si>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</si>
  <si>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</si>
  <si>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</si>
  <si>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</si>
  <si>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</si>
  <si>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</si>
  <si>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</si>
  <si>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</si>
  <si>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</si>
  <si>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</si>
  <si>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</si>
  <si>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</si>
  <si>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</si>
  <si>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</si>
  <si>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</si>
  <si>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</si>
  <si>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</si>
  <si>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</si>
  <si>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</si>
  <si>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</si>
  <si>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</si>
  <si>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</si>
  <si>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</si>
  <si>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</si>
  <si>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</si>
  <si>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</si>
  <si>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</si>
  <si>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</si>
  <si>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</si>
  <si>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</si>
  <si>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</si>
  <si>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</si>
  <si>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</si>
  <si>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</si>
  <si>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</si>
  <si>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</si>
  <si>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</si>
  <si>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</si>
  <si>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</si>
  <si>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</si>
  <si>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</si>
  <si>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</si>
  <si>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</si>
  <si>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</si>
  <si>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</si>
  <si>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</si>
  <si>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</si>
  <si>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</si>
  <si>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</si>
  <si>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</si>
  <si>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</si>
  <si>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</si>
  <si>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</si>
  <si>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</si>
  <si>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</si>
  <si>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</si>
  <si>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</si>
  <si>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</si>
  <si>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</si>
  <si>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</si>
  <si>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</si>
  <si>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</si>
  <si>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</si>
  <si>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</si>
  <si>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</si>
  <si>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</si>
  <si>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</si>
  <si>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</si>
  <si>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</si>
  <si>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</si>
  <si>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</si>
  <si>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</si>
  <si>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</si>
  <si>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</si>
  <si>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</si>
  <si>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</si>
  <si>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</si>
  <si>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</si>
  <si>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</si>
  <si>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</si>
  <si>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</si>
  <si>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</si>
  <si>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</si>
  <si>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</si>
  <si>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</si>
  <si>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</si>
  <si>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</si>
  <si>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</si>
  <si>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</si>
  <si>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</si>
  <si>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</si>
  <si>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</si>
  <si>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</si>
  <si>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</si>
  <si>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</si>
  <si>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</si>
  <si>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</si>
  <si>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</si>
  <si>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</si>
  <si>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</si>
  <si>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</si>
  <si>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</si>
  <si>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</si>
  <si>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</si>
  <si>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</si>
  <si>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</si>
  <si>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</si>
  <si>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</si>
  <si>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</si>
  <si>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</si>
  <si>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</si>
  <si>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</si>
  <si>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</si>
  <si>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</si>
  <si>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</si>
  <si>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</si>
  <si>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</si>
  <si>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</si>
  <si>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</si>
  <si>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</si>
  <si>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</si>
  <si>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</si>
  <si>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</si>
  <si>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</si>
  <si>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</si>
  <si>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</si>
  <si>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</si>
  <si>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</si>
  <si>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</si>
  <si>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</si>
  <si>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</si>
  <si>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</si>
  <si>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</si>
  <si>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</si>
  <si>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</si>
  <si>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</si>
  <si>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</si>
  <si>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</si>
  <si>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</si>
  <si>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</si>
  <si>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</si>
  <si>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</si>
  <si>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</si>
  <si>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</si>
  <si>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</si>
  <si>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</si>
  <si>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</si>
  <si>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</si>
  <si>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</si>
  <si>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</si>
  <si>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</si>
  <si>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</si>
  <si>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</si>
  <si>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</si>
  <si>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</si>
  <si>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</si>
  <si>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</si>
  <si>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</si>
  <si>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</si>
  <si>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</si>
  <si>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</si>
  <si>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</si>
  <si>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</si>
  <si>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</si>
  <si>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</si>
  <si>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</si>
  <si>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</si>
  <si>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</si>
  <si>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</si>
  <si>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</si>
  <si>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</si>
  <si>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</si>
  <si>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</si>
  <si>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</si>
  <si>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</si>
  <si>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</si>
  <si>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</si>
  <si>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</si>
  <si>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</si>
  <si>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</si>
  <si>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</si>
  <si>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</si>
  <si>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</si>
  <si>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</si>
  <si>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</si>
  <si>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</si>
  <si>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</si>
  <si>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</si>
  <si>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</si>
  <si>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</si>
  <si>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</si>
  <si>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</si>
  <si>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</si>
  <si>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</si>
  <si>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</si>
  <si>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</si>
  <si>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</si>
  <si>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</si>
  <si>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</si>
  <si>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</si>
  <si>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</si>
  <si>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</si>
  <si>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</si>
  <si>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</si>
  <si>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</si>
  <si>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</si>
  <si>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</si>
  <si>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</si>
  <si>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</si>
  <si>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</si>
  <si>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</si>
  <si>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</si>
  <si>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</si>
  <si>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</si>
  <si>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</si>
  <si>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</si>
  <si>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</si>
  <si>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</si>
  <si>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</si>
  <si>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</si>
  <si>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</si>
  <si>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</si>
  <si>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</si>
  <si>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</si>
  <si>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</si>
  <si>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</si>
  <si>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</si>
  <si>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</si>
  <si>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</si>
  <si>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</si>
  <si>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</si>
  <si>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</si>
  <si>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</si>
  <si>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</si>
  <si>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</si>
  <si>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</si>
  <si>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</si>
  <si>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</si>
  <si>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</si>
  <si>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</si>
  <si>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</si>
  <si>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</si>
  <si>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</si>
  <si>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</si>
  <si>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</si>
  <si>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</si>
  <si>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</si>
  <si>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</si>
  <si>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</si>
  <si>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</si>
  <si>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</si>
  <si>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</si>
  <si>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</si>
  <si>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</si>
  <si>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</si>
  <si>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</si>
  <si>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</si>
  <si>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</si>
  <si>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</si>
  <si>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</si>
  <si>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</si>
  <si>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</si>
  <si>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</si>
  <si>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</si>
  <si>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</si>
  <si>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</si>
  <si>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</si>
  <si>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</si>
  <si>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</si>
  <si>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</si>
  <si>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</si>
  <si>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</si>
  <si>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</si>
  <si>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</si>
  <si>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</si>
  <si>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</si>
  <si>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</si>
  <si>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</si>
  <si>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</si>
  <si>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</si>
  <si>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</si>
  <si>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</si>
  <si>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</si>
  <si>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</si>
  <si>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</si>
  <si>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</si>
  <si>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</si>
  <si>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</si>
  <si>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</si>
  <si>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</si>
  <si>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</si>
  <si>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</si>
  <si>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</si>
  <si>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</si>
  <si>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</si>
  <si>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</si>
  <si>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</si>
  <si>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</si>
  <si>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</si>
  <si>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</si>
  <si>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</si>
  <si>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</si>
  <si>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</si>
  <si>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</si>
  <si>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</si>
  <si>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</si>
  <si>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</si>
  <si>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</si>
  <si>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</si>
  <si>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</si>
  <si>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</si>
  <si>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</si>
  <si>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</si>
  <si>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</si>
  <si>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</si>
  <si>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</si>
  <si>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</si>
  <si>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</si>
  <si>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</si>
  <si>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</si>
  <si>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</si>
  <si>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</si>
  <si>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</si>
  <si>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</si>
  <si>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</si>
  <si>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</si>
  <si>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</si>
  <si>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</si>
  <si>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</si>
  <si>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</si>
  <si>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</si>
  <si>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</si>
  <si>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</si>
  <si>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</si>
  <si>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</si>
  <si>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</si>
  <si>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</si>
  <si>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</si>
  <si>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</si>
  <si>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</si>
  <si>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</si>
  <si>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</si>
  <si>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</si>
  <si>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</si>
  <si>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</si>
  <si>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</si>
  <si>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</si>
  <si>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</si>
  <si>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</si>
  <si>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</si>
  <si>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</si>
  <si>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</si>
  <si>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</si>
  <si>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</si>
  <si>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</si>
  <si>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</si>
  <si>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</si>
  <si>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</si>
  <si>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</si>
  <si>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</si>
  <si>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</si>
  <si>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</si>
  <si>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</si>
  <si>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</si>
  <si>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</si>
  <si>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</si>
  <si>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</si>
  <si>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</si>
  <si>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</si>
  <si>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</si>
  <si>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</si>
  <si>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</si>
  <si>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</si>
  <si>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</si>
  <si>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</si>
  <si>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</si>
  <si>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</si>
  <si>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</si>
  <si>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</si>
  <si>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</si>
  <si>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</si>
  <si>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</si>
  <si>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</si>
  <si>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</si>
  <si>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</si>
  <si>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</si>
  <si>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</si>
  <si>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</si>
  <si>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</si>
  <si>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</si>
  <si>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</si>
  <si>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</si>
  <si>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</si>
  <si>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</si>
  <si>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</si>
  <si>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</si>
  <si>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</si>
  <si>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</si>
  <si>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</si>
  <si>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</si>
  <si>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</si>
  <si>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</si>
  <si>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</si>
  <si>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</si>
  <si>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</si>
  <si>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</si>
  <si>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</si>
  <si>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</si>
  <si>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</si>
  <si>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</si>
  <si>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</si>
  <si>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</si>
  <si>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</si>
  <si>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</si>
  <si>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</si>
  <si>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</si>
  <si>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</si>
  <si>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</si>
  <si>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</si>
  <si>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</si>
  <si>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</si>
  <si>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</si>
  <si>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</si>
  <si>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</si>
  <si>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</si>
  <si>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</si>
  <si>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</si>
  <si>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</si>
  <si>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</si>
  <si>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</si>
  <si>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</si>
  <si>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</si>
  <si>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</si>
  <si>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</si>
  <si>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</si>
  <si>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</si>
  <si>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</si>
  <si>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</si>
  <si>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</si>
  <si>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</si>
  <si>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</si>
  <si>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</si>
  <si>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</si>
  <si>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</si>
  <si>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</si>
  <si>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</si>
  <si>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</si>
  <si>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</si>
  <si>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</si>
  <si>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</si>
  <si>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</si>
  <si>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</si>
  <si>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</si>
  <si>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</si>
  <si>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</si>
  <si>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</si>
  <si>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</si>
  <si>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</si>
  <si>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</si>
  <si>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</si>
  <si>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</si>
  <si>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</si>
  <si>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</si>
  <si>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</si>
  <si>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</si>
  <si>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</si>
  <si>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</si>
  <si>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</si>
  <si>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</si>
  <si>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</si>
  <si>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</si>
  <si>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</si>
  <si>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</si>
  <si>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</si>
  <si>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</si>
  <si>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</si>
  <si>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</si>
  <si>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</si>
  <si>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</si>
  <si>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</si>
  <si>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</si>
  <si>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</si>
  <si>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</si>
  <si>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</si>
  <si>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</si>
  <si>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</si>
  <si>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</si>
  <si>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</si>
  <si>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</si>
  <si>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</si>
  <si>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</si>
  <si>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</si>
  <si>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</si>
  <si>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</si>
  <si>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</si>
  <si>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</si>
  <si>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</si>
  <si>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</si>
  <si>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</si>
  <si>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</si>
  <si>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</si>
  <si>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</si>
  <si>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</si>
  <si>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</si>
  <si>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</si>
  <si>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</si>
  <si>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</si>
  <si>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</si>
  <si>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</si>
  <si>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</si>
  <si>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</si>
  <si>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</si>
  <si>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</si>
  <si>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</si>
  <si>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</si>
  <si>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</si>
  <si>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</si>
  <si>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</si>
  <si>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</si>
  <si>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</si>
  <si>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</si>
  <si>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</si>
  <si>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</si>
  <si>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</si>
  <si>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</si>
  <si>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</si>
  <si>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</si>
  <si>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</si>
  <si>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</si>
  <si>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</si>
  <si>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</si>
  <si>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</si>
  <si>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</si>
  <si>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</si>
  <si>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</si>
  <si>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</si>
  <si>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</si>
  <si>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</si>
  <si>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</si>
  <si>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</si>
  <si>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</si>
  <si>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</si>
  <si>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</si>
  <si>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</si>
  <si>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</si>
  <si>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</si>
  <si>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</si>
  <si>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</si>
  <si>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</si>
  <si>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</si>
  <si>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</si>
  <si>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</si>
  <si>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</si>
  <si>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</si>
  <si>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</si>
  <si>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</si>
  <si>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</si>
  <si>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</si>
  <si>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</si>
  <si>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</si>
  <si>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</si>
  <si>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</si>
  <si>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</si>
  <si>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</si>
  <si>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</si>
  <si>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</si>
  <si>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</si>
  <si>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</si>
  <si>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</si>
  <si>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</si>
  <si>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</si>
  <si>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</si>
  <si>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</si>
  <si>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</si>
  <si>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</si>
  <si>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</si>
  <si>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</si>
  <si>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</si>
  <si>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</si>
  <si>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</si>
  <si>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</si>
  <si>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</si>
  <si>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</si>
  <si>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</si>
  <si>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</si>
  <si>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</si>
  <si>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</si>
  <si>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</si>
  <si>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</si>
  <si>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</si>
  <si>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</si>
  <si>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</si>
  <si>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</si>
  <si>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</si>
  <si>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</si>
  <si>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</si>
  <si>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</si>
  <si>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</si>
  <si>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</si>
  <si>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</si>
  <si>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</si>
  <si>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</si>
  <si>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</si>
  <si>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</si>
  <si>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</si>
  <si>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</si>
  <si>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</si>
  <si>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</si>
  <si>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</si>
  <si>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</si>
  <si>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</si>
  <si>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</si>
  <si>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</si>
  <si>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</si>
  <si>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</si>
  <si>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</si>
  <si>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</si>
  <si>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</si>
  <si>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</si>
  <si>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</si>
  <si>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</si>
  <si>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</si>
  <si>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</si>
  <si>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</si>
  <si>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</si>
  <si>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</si>
  <si>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</si>
  <si>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</si>
  <si>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</si>
  <si>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</si>
  <si>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</si>
  <si>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</si>
  <si>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</si>
  <si>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</si>
  <si>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</si>
  <si>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</si>
  <si>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</si>
  <si>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</si>
  <si>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</si>
  <si>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</si>
  <si>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</si>
  <si>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</si>
  <si>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</si>
  <si>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</si>
  <si>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</si>
  <si>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</si>
  <si>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</si>
  <si>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</si>
  <si>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</si>
  <si>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</si>
  <si>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</si>
  <si>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</si>
  <si>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</si>
  <si>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</si>
  <si>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</si>
  <si>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</si>
  <si>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</si>
  <si>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</si>
  <si>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</si>
  <si>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</si>
  <si>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</si>
  <si>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</si>
  <si>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</si>
  <si>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</si>
  <si>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</si>
  <si>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</si>
  <si>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</si>
  <si>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</si>
  <si>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</si>
  <si>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</si>
  <si>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</si>
  <si>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</si>
  <si>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</si>
  <si>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</si>
  <si>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</si>
  <si>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</si>
  <si>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</si>
  <si>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</si>
  <si>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</si>
  <si>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</si>
  <si>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</si>
  <si>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</si>
  <si>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</si>
  <si>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</si>
  <si>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</si>
  <si>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</si>
  <si>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</si>
  <si>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</si>
  <si>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</si>
  <si>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</si>
  <si>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</si>
  <si>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</si>
  <si>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</si>
  <si>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</si>
  <si>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</si>
  <si>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</si>
  <si>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</si>
  <si>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</si>
  <si>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</si>
  <si>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</si>
  <si>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</si>
  <si>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</si>
  <si>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</si>
  <si>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</si>
  <si>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</si>
  <si>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</si>
  <si>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</si>
  <si>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</si>
  <si>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</si>
  <si>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</si>
  <si>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</si>
  <si>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</si>
  <si>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</si>
  <si>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</si>
  <si>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</si>
  <si>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</si>
  <si>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</si>
  <si>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</si>
  <si>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</si>
  <si>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</si>
  <si>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</si>
  <si>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</si>
  <si>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</si>
  <si>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</si>
  <si>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</si>
  <si>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</si>
  <si>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</si>
  <si>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</si>
  <si>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</si>
  <si>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</si>
  <si>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</si>
  <si>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</si>
  <si>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</si>
  <si>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</si>
  <si>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</si>
  <si>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</si>
  <si>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</si>
  <si>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</si>
  <si>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</si>
  <si>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</si>
  <si>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</si>
  <si>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</si>
  <si>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</si>
  <si>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</si>
  <si>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</si>
  <si>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</si>
  <si>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</si>
  <si>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</si>
  <si>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</si>
  <si>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</si>
  <si>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</si>
  <si>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</si>
  <si>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</si>
  <si>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</si>
  <si>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</si>
  <si>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</si>
  <si>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</si>
  <si>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</si>
  <si>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</si>
  <si>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</si>
  <si>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</si>
  <si>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</si>
  <si>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</si>
  <si>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</si>
  <si>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</si>
  <si>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</si>
  <si>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</si>
  <si>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</si>
  <si>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</si>
  <si>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</si>
  <si>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</si>
  <si>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</si>
  <si>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</si>
  <si>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</si>
  <si>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</si>
  <si>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</si>
  <si>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</si>
  <si>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</si>
  <si>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</si>
  <si>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</si>
  <si>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</si>
  <si>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</si>
  <si>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</si>
  <si>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</si>
  <si>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</si>
  <si>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</si>
  <si>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</si>
  <si>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</si>
  <si>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</si>
  <si>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</si>
  <si>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</si>
  <si>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</si>
  <si>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</si>
  <si>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</si>
  <si>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</si>
  <si>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</si>
  <si>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</si>
  <si>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</si>
  <si>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</si>
  <si>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</si>
  <si>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</si>
  <si>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</si>
  <si>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</si>
  <si>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</si>
  <si>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</si>
  <si>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</si>
  <si>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</si>
  <si>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</si>
  <si>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</si>
  <si>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</si>
  <si>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</si>
  <si>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</si>
  <si>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</si>
  <si>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</si>
  <si>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</si>
  <si>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</si>
  <si>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</si>
  <si>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</si>
  <si>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</si>
  <si>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</si>
  <si>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</si>
  <si>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</si>
  <si>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</si>
  <si>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</si>
  <si>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</si>
  <si>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</si>
  <si>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</si>
  <si>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</si>
  <si>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</si>
  <si>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</si>
  <si>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</si>
  <si>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</si>
  <si>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</si>
  <si>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</si>
  <si>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</si>
  <si>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</si>
  <si>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</si>
  <si>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</si>
  <si>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</si>
  <si>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</si>
  <si>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</si>
  <si>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</si>
  <si>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</si>
  <si>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</si>
  <si>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</si>
  <si>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</si>
  <si>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</si>
  <si>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</si>
  <si>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</si>
  <si>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</si>
  <si>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</si>
  <si>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</si>
  <si>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</si>
  <si>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</si>
  <si>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</si>
  <si>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</si>
  <si>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</si>
  <si>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</si>
  <si>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</si>
  <si>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</si>
  <si>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</si>
  <si>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</si>
  <si>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</si>
  <si>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</si>
  <si>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</si>
  <si>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</si>
  <si>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</si>
  <si>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</si>
  <si>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</si>
  <si>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</si>
  <si>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</si>
  <si>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</si>
  <si>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</si>
  <si>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</si>
  <si>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</si>
  <si>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</si>
  <si>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</si>
  <si>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</si>
  <si>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</si>
  <si>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</si>
  <si>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</si>
  <si>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</si>
  <si>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</si>
  <si>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</si>
  <si>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</si>
  <si>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</si>
  <si>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</si>
  <si>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</si>
  <si>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</si>
  <si>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</si>
  <si>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</si>
  <si>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</si>
  <si>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</si>
  <si>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</si>
  <si>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</si>
  <si>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</si>
  <si>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</si>
  <si>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</si>
  <si>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</si>
  <si>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</si>
  <si>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</si>
  <si>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</si>
  <si>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</si>
  <si>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</si>
  <si>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</si>
  <si>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</si>
  <si>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</si>
  <si>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</si>
  <si>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</si>
  <si>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</si>
  <si>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</si>
  <si>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</si>
  <si>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</si>
  <si>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</si>
  <si>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</si>
  <si>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</si>
  <si>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</si>
  <si>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</si>
  <si>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</si>
  <si>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</si>
  <si>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</si>
  <si>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</si>
  <si>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</si>
  <si>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</si>
  <si>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</si>
  <si>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</si>
  <si>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</si>
  <si>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</si>
  <si>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</si>
  <si>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</si>
  <si>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</si>
  <si>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</si>
  <si>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</si>
  <si>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</si>
  <si>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</si>
  <si>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</si>
  <si>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</si>
  <si>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</si>
  <si>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</si>
  <si>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</si>
  <si>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</si>
  <si>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</si>
  <si>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</si>
  <si>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</si>
  <si>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</si>
  <si>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</si>
  <si>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</si>
  <si>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</si>
  <si>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</si>
  <si>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</si>
  <si>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</si>
  <si>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</si>
  <si>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</si>
  <si>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</si>
  <si>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</si>
  <si>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</si>
  <si>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</si>
  <si>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</si>
  <si>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</si>
  <si>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</si>
  <si>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</si>
  <si>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</si>
  <si>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</si>
  <si>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</si>
  <si>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</si>
  <si>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</si>
  <si>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</si>
  <si>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</si>
  <si>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</si>
  <si>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</si>
  <si>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</si>
  <si>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</si>
  <si>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</si>
  <si>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</si>
  <si>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</si>
  <si>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</si>
  <si>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</si>
  <si>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</si>
  <si>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</si>
  <si>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</si>
  <si>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</si>
  <si>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</si>
  <si>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</si>
  <si>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</si>
  <si>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</si>
  <si>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</si>
  <si>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</si>
  <si>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</si>
  <si>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</si>
  <si>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</si>
  <si>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</si>
  <si>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</si>
  <si>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</si>
  <si>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</si>
  <si>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</si>
  <si>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</si>
  <si>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</si>
  <si>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</si>
  <si>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</si>
  <si>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</si>
  <si>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</si>
  <si>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</si>
  <si>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</si>
  <si>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</si>
  <si>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</si>
  <si>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</si>
  <si>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</si>
  <si>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</si>
  <si>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</si>
  <si>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</si>
  <si>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</si>
  <si>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</si>
  <si>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</si>
  <si>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</si>
  <si>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</si>
  <si>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</si>
  <si>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</si>
  <si>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</si>
  <si>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</si>
  <si>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</si>
  <si>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</si>
  <si>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</si>
  <si>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</si>
  <si>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</si>
  <si>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</si>
  <si>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</si>
  <si>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</si>
  <si>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</si>
  <si>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</si>
  <si>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</si>
  <si>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</si>
  <si>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</si>
  <si>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</si>
  <si>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</si>
  <si>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</si>
  <si>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</si>
  <si>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</si>
  <si>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</si>
  <si>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</si>
  <si>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</si>
  <si>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</si>
  <si>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</si>
  <si>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</si>
  <si>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</si>
  <si>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</si>
  <si>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</si>
  <si>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</si>
  <si>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</si>
  <si>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</si>
  <si>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</si>
  <si>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</si>
  <si>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</si>
  <si>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</si>
  <si>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</si>
  <si>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</si>
  <si>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</si>
  <si>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</si>
  <si>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</si>
  <si>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</si>
  <si>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</si>
  <si>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</si>
  <si>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</si>
  <si>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</si>
  <si>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</si>
  <si>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</si>
  <si>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</si>
  <si>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</si>
  <si>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</si>
  <si>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</si>
  <si>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</si>
  <si>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</si>
  <si>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</si>
  <si>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</si>
  <si>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</si>
  <si>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</si>
  <si>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</si>
  <si>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</si>
  <si>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</si>
  <si>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</si>
  <si>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</si>
  <si>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</si>
  <si>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</si>
  <si>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</si>
  <si>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</si>
  <si>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</si>
  <si>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</si>
  <si>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</si>
  <si>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</si>
  <si>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</si>
  <si>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</si>
  <si>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</si>
  <si>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</si>
  <si>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</si>
  <si>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</si>
  <si>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</si>
  <si>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</si>
  <si>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</si>
  <si>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</si>
  <si>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</si>
  <si>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</si>
  <si>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</si>
  <si>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</si>
  <si>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</si>
  <si>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</si>
  <si>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</si>
  <si>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</si>
  <si>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</si>
  <si>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</si>
  <si>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</si>
  <si>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</si>
  <si>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</si>
  <si>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</si>
  <si>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</si>
  <si>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</si>
  <si>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</si>
  <si>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</si>
  <si>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</si>
  <si>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</si>
  <si>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</si>
  <si>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</si>
  <si>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</si>
  <si>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</si>
  <si>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</si>
  <si>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</si>
  <si>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</si>
  <si>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</si>
  <si>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</si>
  <si>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</si>
  <si>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</si>
  <si>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</si>
  <si>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</si>
  <si>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</si>
  <si>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</si>
  <si>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</si>
  <si>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</si>
  <si>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</si>
  <si>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</si>
  <si>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</si>
  <si>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</si>
  <si>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</si>
  <si>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</si>
  <si>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</si>
  <si>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</si>
  <si>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</si>
  <si>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</si>
  <si>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</si>
  <si>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</si>
  <si>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</si>
  <si>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</si>
  <si>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</si>
  <si>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</si>
  <si>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</si>
  <si>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</si>
  <si>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</si>
  <si>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</si>
  <si>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</si>
  <si>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</si>
  <si>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</si>
  <si>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</si>
  <si>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</si>
  <si>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</si>
  <si>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</si>
  <si>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</si>
  <si>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</si>
  <si>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</si>
  <si>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</si>
  <si>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</si>
  <si>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</si>
  <si>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</si>
  <si>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</si>
  <si>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</si>
  <si>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</si>
  <si>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</si>
  <si>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</si>
  <si>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</si>
  <si>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</si>
  <si>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</si>
  <si>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</si>
  <si>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</si>
  <si>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</si>
  <si>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</si>
  <si>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</si>
  <si>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</si>
  <si>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</si>
  <si>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</si>
  <si>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</si>
  <si>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</si>
  <si>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</si>
  <si>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</si>
  <si>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</si>
  <si>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</si>
  <si>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</si>
  <si>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</si>
  <si>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</si>
  <si>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</si>
  <si>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</si>
  <si>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</si>
  <si>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</si>
  <si>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</si>
  <si>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</si>
  <si>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</si>
  <si>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</si>
  <si>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</si>
  <si>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</si>
  <si>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</si>
  <si>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</si>
  <si>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</si>
  <si>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</si>
  <si>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</si>
  <si>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</si>
  <si>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</si>
  <si>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</si>
  <si>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</si>
  <si>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</si>
  <si>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</si>
  <si>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</si>
  <si>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</si>
  <si>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</si>
  <si>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</si>
  <si>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</si>
  <si>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</si>
  <si>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</si>
  <si>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</si>
  <si>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</si>
  <si>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</si>
  <si>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</si>
  <si>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</si>
  <si>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</si>
  <si>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</si>
  <si>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</si>
  <si>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</si>
  <si>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</si>
  <si>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</si>
  <si>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</si>
  <si>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</si>
  <si>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</si>
  <si>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</si>
  <si>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</si>
  <si>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</si>
  <si>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</si>
  <si>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</si>
  <si>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</si>
  <si>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</si>
  <si>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</si>
  <si>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</si>
  <si>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</si>
  <si>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</si>
  <si>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</si>
  <si>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</si>
  <si>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</si>
  <si>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</si>
  <si>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</si>
  <si>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</si>
  <si>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</si>
  <si>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</si>
  <si>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</si>
  <si>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</si>
  <si>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</si>
  <si>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</si>
  <si>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</si>
  <si>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</si>
  <si>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</si>
  <si>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</si>
  <si>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</si>
  <si>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</si>
  <si>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</si>
  <si>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</si>
  <si>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</si>
  <si>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</si>
  <si>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</si>
  <si>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</si>
  <si>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</si>
  <si>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</si>
  <si>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</si>
  <si>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</si>
  <si>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</si>
  <si>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</si>
  <si>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</si>
  <si>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</si>
  <si>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</si>
  <si>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</si>
  <si>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</si>
  <si>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</si>
  <si>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</si>
  <si>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</si>
  <si>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</si>
  <si>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</si>
  <si>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</si>
  <si>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</si>
  <si>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</si>
  <si>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</si>
  <si>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</si>
  <si>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</si>
  <si>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</si>
  <si>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</si>
  <si>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</si>
  <si>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</si>
  <si>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</si>
  <si>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</si>
  <si>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</si>
  <si>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</si>
  <si>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</si>
  <si>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</si>
  <si>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</si>
  <si>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</si>
  <si>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</si>
  <si>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</si>
  <si>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</si>
  <si>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</si>
  <si>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</si>
  <si>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</si>
  <si>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</si>
  <si>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</si>
  <si>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</si>
  <si>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</si>
  <si>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</si>
  <si>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</si>
  <si>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</si>
  <si>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</si>
  <si>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</si>
  <si>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</si>
  <si>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</si>
  <si>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</si>
  <si>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</si>
  <si>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</si>
  <si>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</si>
  <si>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</si>
  <si>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</si>
  <si>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</si>
  <si>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</si>
  <si>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</si>
  <si>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</si>
  <si>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</si>
  <si>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</si>
  <si>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</si>
  <si>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</si>
  <si>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</si>
  <si>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</si>
  <si>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</si>
  <si>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</si>
  <si>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</si>
  <si>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</si>
  <si>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</si>
  <si>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</si>
  <si>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</si>
  <si>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</si>
  <si>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</si>
  <si>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</si>
  <si>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</si>
  <si>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</si>
  <si>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</si>
  <si>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</si>
  <si>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</si>
  <si>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</si>
  <si>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</si>
  <si>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</si>
  <si>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</si>
  <si>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</si>
  <si>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</si>
  <si>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</si>
  <si>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</si>
  <si>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</si>
  <si>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</si>
  <si>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</si>
  <si>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</si>
  <si>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</si>
  <si>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</si>
  <si>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</si>
  <si>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</si>
  <si>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</si>
  <si>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</si>
  <si>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</si>
  <si>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</si>
  <si>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</si>
  <si>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</si>
  <si>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</si>
  <si>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</si>
  <si>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</si>
  <si>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</si>
  <si>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</si>
  <si>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</si>
  <si>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</si>
  <si>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</si>
  <si>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</si>
  <si>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</si>
  <si>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</si>
  <si>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</si>
  <si>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</si>
  <si>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</si>
  <si>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</si>
  <si>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</si>
  <si>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</si>
  <si>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</si>
  <si>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</si>
  <si>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</si>
  <si>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</si>
  <si>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</si>
  <si>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</si>
  <si>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</si>
  <si>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</si>
  <si>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</si>
  <si>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</si>
  <si>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</si>
  <si>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</si>
  <si>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</si>
  <si>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</si>
  <si>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</si>
  <si>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</si>
  <si>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</si>
  <si>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</si>
  <si>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</si>
  <si>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</si>
  <si>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</si>
  <si>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</si>
  <si>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</si>
  <si>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</si>
  <si>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</si>
  <si>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</si>
  <si>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</si>
  <si>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</si>
  <si>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</si>
  <si>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</si>
  <si>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</si>
  <si>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</si>
  <si>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</si>
  <si>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</si>
  <si>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</si>
  <si>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</si>
  <si>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</si>
  <si>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</si>
  <si>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</si>
  <si>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</si>
  <si>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</si>
  <si>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</si>
  <si>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</si>
  <si>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</si>
  <si>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</si>
  <si>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</si>
  <si>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</si>
  <si>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</si>
  <si>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</si>
  <si>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</si>
  <si>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</si>
  <si>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</si>
  <si>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</si>
  <si>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</si>
  <si>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</si>
  <si>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</si>
  <si>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</si>
  <si>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</si>
  <si>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</si>
  <si>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</si>
  <si>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</si>
  <si>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</si>
  <si>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</si>
  <si>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</si>
  <si>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</si>
  <si>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</si>
  <si>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</si>
  <si>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</si>
  <si>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</si>
  <si>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</si>
  <si>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</si>
  <si>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</si>
  <si>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</si>
  <si>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</si>
  <si>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</si>
  <si>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</si>
  <si>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</si>
  <si>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</si>
  <si>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</si>
  <si>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</si>
  <si>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</si>
  <si>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</si>
  <si>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</si>
  <si>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</si>
  <si>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</si>
  <si>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</si>
  <si>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</si>
  <si>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</si>
  <si>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</si>
  <si>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</si>
  <si>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</si>
  <si>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</si>
  <si>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</si>
  <si>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</si>
  <si>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</si>
  <si>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</si>
  <si>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</si>
  <si>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</si>
  <si>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</si>
  <si>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</si>
  <si>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</si>
  <si>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</si>
  <si>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</si>
  <si>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</si>
  <si>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</si>
  <si>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</si>
  <si>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</si>
  <si>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</si>
  <si>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</si>
  <si>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</si>
  <si>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</si>
  <si>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</si>
  <si>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</si>
  <si>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</si>
  <si>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</si>
  <si>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</si>
  <si>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</si>
  <si>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</si>
  <si>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</si>
  <si>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</si>
  <si>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</si>
  <si>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</si>
  <si>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</si>
  <si>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</si>
  <si>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</si>
  <si>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</si>
  <si>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</si>
  <si>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</si>
  <si>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</si>
  <si>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</si>
  <si>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</si>
  <si>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</si>
  <si>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</si>
  <si>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</si>
  <si>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</si>
  <si>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</si>
  <si>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</si>
  <si>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</si>
  <si>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</si>
  <si>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</si>
  <si>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</si>
  <si>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</si>
  <si>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</si>
  <si>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</si>
  <si>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</si>
  <si>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</si>
  <si>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</si>
  <si>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</si>
  <si>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</si>
  <si>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</si>
  <si>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</si>
  <si>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</si>
  <si>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</si>
  <si>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</si>
  <si>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</si>
  <si>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</si>
  <si>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</si>
  <si>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</si>
  <si>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</si>
  <si>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</si>
  <si>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</si>
  <si>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</si>
  <si>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</si>
  <si>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</si>
  <si>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</si>
  <si>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</si>
  <si>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</si>
  <si>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</si>
  <si>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</si>
  <si>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</si>
  <si>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</si>
  <si>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</si>
  <si>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</si>
  <si>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</si>
  <si>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</si>
  <si>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</si>
  <si>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</si>
  <si>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</si>
  <si>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</si>
  <si>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</si>
  <si>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</si>
  <si>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</si>
  <si>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</si>
  <si>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</si>
  <si>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</si>
  <si>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</si>
  <si>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</si>
  <si>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</si>
  <si>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</si>
  <si>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</si>
  <si>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</si>
  <si>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</si>
  <si>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</si>
  <si>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</si>
  <si>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</si>
  <si>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</si>
  <si>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</si>
  <si>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</si>
  <si>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</si>
  <si>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</si>
  <si>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</si>
  <si>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</si>
  <si>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</si>
  <si>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</si>
  <si>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</si>
  <si>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</si>
  <si>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</si>
  <si>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</si>
  <si>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</si>
  <si>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</si>
  <si>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</si>
  <si>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</si>
  <si>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</si>
  <si>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</si>
  <si>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</si>
  <si>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</si>
  <si>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</si>
  <si>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</si>
  <si>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</si>
  <si>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</si>
  <si>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</si>
  <si>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</si>
  <si>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</si>
  <si>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</si>
  <si>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</si>
  <si>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</si>
  <si>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</si>
  <si>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</si>
  <si>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</si>
  <si>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</si>
  <si>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</si>
  <si>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</si>
  <si>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</si>
  <si>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</si>
  <si>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</si>
  <si>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</si>
  <si>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</si>
  <si>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</si>
  <si>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</si>
  <si>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</si>
  <si>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</si>
  <si>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</si>
  <si>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</si>
  <si>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</si>
  <si>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</si>
  <si>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</si>
  <si>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</si>
  <si>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</si>
  <si>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</si>
  <si>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</si>
  <si>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</si>
  <si>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</si>
  <si>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</si>
  <si>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</si>
  <si>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</si>
  <si>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</si>
  <si>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</si>
  <si>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</si>
  <si>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</si>
  <si>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</si>
  <si>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</si>
  <si>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</si>
  <si>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</si>
  <si>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</si>
  <si>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</si>
  <si>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</si>
  <si>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</si>
  <si>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</si>
  <si>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</si>
  <si>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</si>
  <si>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</si>
  <si>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</si>
  <si>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</si>
  <si>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</si>
  <si>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</si>
  <si>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</si>
  <si>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</si>
  <si>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</si>
  <si>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</si>
  <si>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</si>
  <si>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</si>
  <si>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</si>
  <si>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</si>
  <si>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</si>
  <si>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</si>
  <si>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</si>
  <si>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</si>
  <si>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</si>
  <si>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</si>
  <si>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</si>
  <si>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</si>
  <si>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</si>
  <si>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</si>
  <si>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</si>
  <si>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</si>
  <si>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</si>
  <si>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</si>
  <si>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</si>
  <si>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</si>
  <si>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</si>
  <si>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</si>
  <si>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</si>
  <si>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</si>
  <si>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</si>
  <si>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</si>
  <si>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</si>
  <si>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</si>
  <si>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</si>
  <si>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</si>
  <si>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</si>
  <si>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</si>
  <si>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</si>
  <si>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</si>
  <si>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</si>
  <si>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</si>
  <si>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</si>
  <si>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</si>
  <si>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</si>
  <si>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</si>
  <si>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</si>
  <si>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</si>
  <si>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</si>
  <si>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</si>
  <si>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</si>
  <si>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</si>
  <si>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</si>
  <si>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</si>
  <si>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</si>
  <si>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</si>
  <si>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</si>
  <si>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</si>
  <si>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</si>
  <si>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</si>
  <si>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</si>
  <si>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</si>
  <si>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</si>
  <si>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</si>
  <si>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</si>
  <si>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</si>
  <si>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</si>
  <si>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</si>
  <si>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</si>
  <si>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</si>
  <si>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</si>
  <si>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</si>
  <si>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</si>
  <si>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</si>
  <si>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</si>
  <si>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</si>
  <si>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</si>
  <si>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</si>
  <si>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</si>
  <si>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</si>
  <si>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</si>
  <si>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</si>
  <si>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</si>
  <si>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</si>
  <si>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</si>
  <si>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</si>
  <si>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</si>
  <si>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</si>
  <si>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</si>
  <si>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</si>
  <si>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</si>
  <si>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</si>
  <si>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</si>
  <si>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</si>
  <si>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</si>
  <si>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</si>
  <si>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</si>
  <si>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</si>
  <si>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</si>
  <si>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</si>
  <si>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</si>
  <si>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</si>
  <si>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</si>
  <si>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</si>
  <si>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</si>
  <si>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</si>
  <si>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</si>
  <si>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</si>
  <si>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</si>
  <si>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</si>
  <si>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</si>
  <si>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</si>
  <si>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</si>
  <si>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</si>
  <si>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</si>
  <si>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</si>
  <si>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</si>
  <si>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</si>
  <si>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</si>
  <si>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</si>
  <si>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</si>
  <si>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</si>
  <si>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</si>
  <si>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</si>
  <si>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</si>
  <si>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</si>
  <si>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</si>
  <si>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</si>
  <si>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</si>
  <si>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</si>
  <si>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</si>
  <si>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</si>
  <si>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</si>
  <si>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</si>
  <si>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</si>
  <si>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</si>
  <si>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</si>
  <si>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</si>
  <si>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</si>
  <si>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</si>
  <si>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</si>
  <si>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</si>
  <si>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</si>
  <si>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</si>
  <si>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</si>
  <si>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</si>
  <si>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</si>
  <si>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</si>
  <si>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</si>
  <si>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</si>
  <si>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</si>
  <si>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</si>
  <si>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</si>
  <si>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</si>
  <si>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</si>
  <si>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</si>
  <si>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</si>
  <si>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</si>
  <si>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</si>
  <si>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</si>
  <si>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</si>
  <si>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</si>
  <si>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</si>
  <si>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</si>
  <si>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</si>
  <si>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</si>
  <si>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</si>
  <si>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</si>
  <si>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</si>
  <si>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</si>
  <si>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</si>
  <si>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</si>
  <si>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</si>
  <si>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</si>
  <si>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</si>
  <si>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</si>
  <si>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</si>
  <si>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</si>
  <si>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</si>
  <si>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</si>
  <si>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</si>
  <si>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</si>
  <si>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</si>
  <si>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</si>
  <si>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</si>
  <si>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</si>
  <si>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</si>
  <si>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</si>
  <si>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</si>
  <si>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</si>
  <si>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</si>
  <si>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</si>
  <si>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</si>
  <si>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</si>
  <si>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</si>
  <si>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</si>
  <si>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</si>
  <si>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</si>
  <si>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</si>
  <si>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</si>
  <si>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</si>
  <si>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</si>
  <si>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</si>
  <si>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</si>
  <si>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</si>
  <si>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</si>
  <si>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</si>
  <si>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</si>
  <si>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</si>
  <si>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</si>
  <si>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</si>
  <si>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</si>
  <si>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</si>
  <si>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</si>
  <si>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</si>
  <si>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</si>
  <si>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</si>
  <si>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</si>
  <si>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</si>
  <si>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</si>
  <si>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</si>
  <si>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</si>
  <si>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</si>
  <si>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</si>
  <si>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</si>
  <si>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</si>
  <si>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</si>
  <si>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</si>
  <si>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</si>
  <si>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</si>
  <si>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</si>
  <si>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</si>
  <si>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</si>
  <si>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</si>
  <si>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</si>
  <si>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</si>
  <si>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</si>
  <si>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</si>
  <si>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</si>
  <si>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</si>
  <si>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</si>
  <si>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</si>
  <si>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</si>
  <si>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</si>
  <si>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</si>
  <si>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</si>
  <si>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</si>
  <si>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</si>
  <si>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</si>
  <si>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</si>
  <si>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</si>
  <si>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</si>
  <si>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</si>
  <si>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</si>
  <si>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</si>
  <si>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</si>
  <si>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</si>
  <si>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</si>
  <si>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</si>
  <si>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</si>
  <si>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</si>
  <si>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</si>
  <si>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</si>
  <si>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</si>
  <si>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</si>
  <si>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</si>
  <si>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</si>
  <si>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</si>
  <si>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</si>
  <si>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</si>
  <si>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</si>
  <si>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</si>
  <si>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</si>
  <si>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</si>
  <si>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</si>
  <si>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</si>
  <si>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</si>
  <si>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</si>
  <si>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</si>
  <si>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</si>
  <si>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</si>
  <si>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</si>
  <si>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</si>
  <si>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</si>
  <si>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</si>
  <si>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</si>
  <si>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</si>
  <si>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</si>
  <si>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</si>
  <si>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</si>
  <si>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</si>
  <si>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</si>
  <si>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</si>
  <si>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</si>
  <si>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</si>
  <si>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</si>
  <si>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</si>
  <si>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</si>
  <si>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</si>
  <si>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</si>
  <si>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</si>
  <si>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</si>
  <si>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</si>
  <si>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</si>
  <si>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</si>
  <si>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</si>
  <si>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</si>
  <si>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</si>
  <si>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</si>
  <si>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</si>
  <si>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</si>
  <si>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</si>
  <si>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</si>
  <si>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</si>
  <si>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</si>
  <si>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</si>
  <si>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</si>
  <si>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</si>
  <si>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</si>
  <si>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</si>
  <si>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</si>
  <si>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</si>
  <si>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</si>
  <si>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</si>
  <si>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</si>
  <si>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</si>
  <si>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</si>
  <si>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</si>
  <si>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</si>
  <si>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</si>
  <si>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</si>
  <si>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</si>
  <si>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</si>
  <si>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</si>
  <si>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</si>
  <si>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</si>
  <si>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</si>
  <si>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</si>
  <si>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</si>
  <si>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</si>
  <si>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</si>
  <si>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</si>
  <si>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</si>
  <si>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</si>
  <si>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</si>
  <si>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</si>
  <si>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</si>
  <si>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</si>
  <si>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</si>
  <si>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</si>
  <si>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</si>
  <si>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</si>
  <si>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</si>
  <si>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</si>
  <si>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</si>
  <si>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</si>
  <si>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</si>
  <si>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</si>
  <si>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</si>
  <si>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</si>
  <si>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</si>
  <si>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</si>
  <si>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</si>
  <si>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</si>
  <si>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</si>
  <si>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</si>
  <si>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</si>
  <si>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</si>
  <si>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</si>
  <si>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</si>
  <si>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</si>
  <si>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</si>
  <si>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</si>
  <si>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</si>
  <si>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</si>
  <si>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</si>
  <si>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</si>
  <si>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</si>
  <si>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</si>
  <si>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</si>
  <si>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</si>
  <si>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</si>
  <si>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</si>
  <si>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</si>
  <si>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</si>
  <si>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</si>
  <si>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</si>
  <si>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</si>
  <si>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</si>
  <si>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</si>
  <si>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</si>
  <si>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</si>
  <si>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</si>
  <si>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</si>
  <si>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</si>
  <si>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</si>
  <si>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</si>
  <si>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</si>
  <si>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</si>
  <si>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</si>
  <si>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</si>
  <si>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</si>
  <si>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</si>
  <si>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</si>
  <si>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</si>
  <si>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</si>
  <si>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</si>
  <si>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</si>
  <si>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</si>
  <si>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</si>
  <si>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</si>
  <si>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</si>
  <si>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</si>
  <si>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</si>
  <si>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</si>
  <si>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</si>
  <si>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</si>
  <si>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</si>
  <si>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</si>
  <si>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</si>
  <si>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</si>
  <si>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</si>
  <si>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</si>
  <si>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</si>
  <si>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</si>
  <si>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</si>
  <si>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</si>
  <si>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</si>
  <si>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</si>
  <si>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</si>
  <si>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</si>
  <si>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</si>
  <si>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</si>
  <si>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</si>
  <si>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</si>
  <si>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</si>
  <si>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</si>
  <si>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</si>
  <si>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</si>
  <si>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</si>
  <si>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</si>
  <si>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</si>
  <si>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</si>
  <si>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</si>
  <si>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</si>
  <si>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</si>
  <si>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</si>
  <si>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</si>
  <si>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</si>
  <si>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</si>
  <si>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</si>
  <si>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</si>
  <si>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</si>
  <si>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</si>
  <si>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</si>
  <si>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</si>
  <si>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</si>
  <si>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</si>
  <si>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</si>
  <si>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</si>
  <si>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</si>
  <si>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</si>
  <si>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</si>
  <si>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</si>
  <si>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</si>
  <si>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</si>
  <si>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</si>
  <si>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</si>
  <si>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</si>
  <si>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</si>
  <si>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</si>
  <si>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</si>
  <si>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</si>
  <si>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</si>
  <si>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</si>
  <si>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</si>
  <si>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</si>
  <si>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</si>
  <si>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</si>
  <si>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</si>
  <si>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</si>
  <si>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</si>
  <si>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</si>
  <si>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</si>
  <si>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</si>
  <si>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</si>
  <si>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</si>
  <si>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</si>
  <si>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</si>
  <si>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</si>
  <si>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</si>
  <si>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</si>
  <si>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</si>
  <si>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</si>
  <si>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</si>
  <si>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</si>
  <si>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</si>
  <si>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</si>
  <si>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</si>
  <si>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</si>
  <si>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</si>
  <si>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</si>
  <si>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</si>
  <si>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</si>
  <si>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</si>
  <si>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</si>
  <si>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</si>
  <si>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</si>
  <si>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</si>
  <si>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</si>
  <si>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</si>
  <si>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</si>
  <si>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</si>
  <si>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</si>
  <si>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</si>
  <si>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</si>
  <si>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</si>
  <si>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</si>
  <si>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</si>
  <si>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</si>
  <si>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</si>
  <si>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</si>
  <si>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</si>
  <si>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</si>
  <si>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</si>
  <si>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</si>
  <si>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</si>
  <si>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</si>
  <si>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</si>
  <si>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</si>
  <si>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</si>
  <si>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</si>
  <si>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</si>
  <si>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</si>
  <si>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</si>
  <si>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</si>
  <si>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</si>
  <si>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</si>
  <si>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</si>
  <si>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</si>
  <si>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</si>
  <si>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</si>
  <si>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</si>
  <si>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</si>
  <si>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</si>
  <si>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</si>
  <si>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</si>
  <si>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</si>
  <si>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</si>
  <si>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</si>
  <si>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</si>
  <si>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</si>
  <si>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</si>
  <si>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</si>
  <si>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</si>
  <si>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</si>
  <si>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</si>
  <si>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</si>
  <si>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</si>
  <si>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</si>
  <si>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</si>
  <si>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</si>
  <si>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</si>
  <si>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</si>
  <si>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</si>
  <si>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</si>
  <si>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</si>
  <si>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</si>
  <si>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</si>
  <si>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</si>
  <si>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</si>
  <si>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</si>
  <si>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</si>
  <si>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</si>
  <si>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</si>
  <si>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</si>
  <si>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</si>
  <si>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</si>
  <si>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</si>
  <si>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</si>
  <si>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</si>
  <si>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</si>
  <si>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</si>
  <si>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</si>
  <si>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</si>
  <si>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</si>
  <si>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</si>
  <si>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</si>
  <si>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</si>
  <si>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</si>
  <si>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</si>
  <si>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</si>
  <si>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</si>
  <si>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</si>
  <si>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</si>
  <si>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</si>
  <si>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</si>
  <si>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</si>
  <si>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</si>
  <si>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</si>
  <si>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</si>
  <si>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</si>
  <si>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</si>
  <si>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</si>
  <si>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</si>
  <si>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</si>
  <si>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</si>
  <si>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</si>
  <si>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</si>
  <si>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</si>
  <si>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</si>
  <si>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</si>
  <si>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</si>
  <si>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</si>
  <si>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</si>
  <si>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</si>
  <si>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</si>
  <si>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</si>
  <si>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</si>
  <si>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</si>
  <si>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</si>
  <si>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</si>
  <si>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</si>
  <si>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</si>
  <si>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</si>
  <si>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</si>
  <si>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</si>
  <si>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</si>
  <si>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</si>
  <si>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</si>
  <si>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</si>
  <si>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</si>
  <si>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</si>
  <si>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</si>
  <si>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</si>
  <si>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</si>
  <si>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</si>
  <si>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</si>
  <si>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</si>
  <si>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</si>
  <si>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</si>
  <si>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</si>
  <si>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</si>
  <si>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</si>
  <si>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</si>
  <si>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</si>
  <si>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</si>
  <si>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</si>
  <si>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</si>
  <si>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</si>
  <si>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</si>
  <si>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</si>
  <si>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</si>
  <si>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</si>
  <si>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</si>
  <si>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</si>
  <si>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</si>
  <si>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</si>
  <si>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</si>
  <si>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</si>
  <si>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</si>
  <si>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</si>
  <si>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</si>
  <si>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</si>
  <si>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</si>
  <si>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</si>
  <si>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</si>
  <si>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</si>
  <si>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</si>
  <si>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</si>
  <si>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</si>
  <si>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</si>
  <si>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</si>
  <si>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</si>
  <si>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</si>
  <si>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</si>
  <si>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</si>
  <si>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</si>
  <si>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</si>
  <si>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</si>
  <si>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</si>
  <si>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</si>
  <si>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</si>
  <si>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</si>
  <si>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</si>
  <si>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</si>
  <si>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</si>
  <si>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</si>
  <si>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</si>
  <si>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</si>
  <si>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</si>
  <si>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</si>
  <si>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</si>
  <si>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</si>
  <si>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</si>
  <si>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</si>
  <si>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</si>
  <si>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</si>
  <si>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</si>
  <si>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</si>
  <si>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</si>
  <si>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</si>
  <si>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</si>
  <si>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</si>
  <si>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</si>
  <si>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</si>
  <si>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</si>
  <si>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</si>
  <si>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</si>
  <si>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</si>
  <si>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</si>
  <si>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</si>
  <si>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</si>
  <si>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</si>
  <si>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</si>
  <si>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</si>
  <si>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</si>
  <si>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</si>
  <si>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</si>
  <si>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</si>
  <si>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</si>
  <si>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</si>
  <si>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</si>
  <si>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</si>
  <si>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</si>
  <si>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</si>
  <si>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</si>
  <si>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</si>
  <si>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</si>
  <si>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</si>
  <si>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</si>
  <si>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</si>
  <si>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</si>
  <si>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</si>
  <si>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</si>
  <si>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</si>
  <si>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</si>
  <si>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</si>
  <si>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</si>
  <si>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</si>
  <si>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</si>
  <si>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</si>
  <si>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</si>
  <si>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</si>
  <si>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</si>
  <si>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</si>
  <si>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</si>
  <si>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</si>
  <si>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</si>
  <si>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</si>
  <si>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</si>
  <si>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</si>
  <si>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</si>
  <si>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</si>
  <si>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</si>
  <si>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</si>
  <si>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</si>
  <si>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</si>
  <si>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</si>
  <si>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</si>
  <si>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</si>
  <si>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</si>
  <si>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</si>
  <si>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</si>
  <si>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</si>
  <si>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</si>
  <si>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</si>
  <si>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</si>
  <si>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</si>
  <si>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</si>
  <si>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</si>
  <si>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</si>
  <si>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</si>
  <si>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</si>
  <si>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</si>
  <si>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</si>
  <si>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</si>
  <si>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</si>
  <si>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</si>
  <si>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</si>
  <si>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</si>
  <si>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</si>
  <si>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</si>
  <si>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</si>
  <si>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</si>
  <si>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</si>
  <si>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</si>
  <si>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</si>
  <si>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</si>
  <si>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</si>
  <si>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</si>
  <si>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</si>
  <si>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</si>
  <si>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</si>
  <si>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</si>
  <si>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</si>
  <si>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</si>
  <si>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</si>
  <si>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</si>
  <si>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</si>
  <si>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</si>
  <si>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</si>
  <si>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</si>
  <si>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</si>
  <si>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</si>
  <si>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</si>
  <si>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</si>
  <si>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</si>
  <si>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</si>
  <si>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</si>
  <si>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</si>
  <si>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</si>
  <si>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</si>
  <si>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</si>
  <si>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</si>
  <si>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</si>
  <si>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</si>
  <si>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</si>
  <si>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</si>
  <si>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</si>
  <si>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</si>
  <si>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</si>
  <si>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</si>
  <si>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</si>
  <si>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</si>
  <si>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</si>
  <si>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</si>
  <si>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</si>
  <si>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</si>
  <si>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</si>
  <si>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</si>
  <si>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</si>
  <si>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</si>
  <si>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</si>
  <si>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</si>
  <si>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</si>
  <si>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</si>
  <si>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</si>
  <si>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</si>
  <si>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</si>
  <si>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</si>
  <si>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</si>
  <si>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</si>
  <si>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</si>
  <si>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</si>
  <si>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</si>
  <si>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</si>
  <si>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</si>
  <si>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</si>
  <si>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</si>
  <si>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</si>
  <si>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</si>
  <si>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</si>
  <si>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</si>
  <si>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</si>
  <si>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</si>
  <si>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</si>
  <si>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</si>
  <si>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</si>
  <si>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</si>
  <si>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</si>
  <si>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</si>
  <si>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</si>
  <si>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</si>
  <si>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</si>
  <si>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</si>
  <si>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</si>
  <si>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</si>
  <si>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</si>
  <si>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</si>
  <si>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</si>
  <si>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</si>
  <si>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</si>
  <si>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</si>
  <si>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</si>
  <si>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</si>
  <si>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</si>
  <si>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</si>
  <si>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</si>
  <si>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</si>
  <si>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</si>
  <si>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</si>
  <si>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</si>
  <si>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</si>
  <si>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</si>
  <si>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</si>
  <si>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</si>
  <si>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</si>
  <si>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</si>
  <si>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</si>
  <si>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</si>
  <si>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</si>
  <si>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</si>
  <si>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</si>
  <si>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</si>
  <si>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</si>
  <si>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</si>
  <si>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</si>
  <si>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</si>
  <si>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</si>
  <si>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</si>
  <si>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</si>
  <si>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</si>
  <si>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</si>
  <si>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</si>
  <si>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</si>
  <si>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</si>
  <si>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</si>
  <si>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</si>
  <si>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</si>
  <si>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</si>
  <si>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</si>
  <si>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</si>
  <si>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</si>
  <si>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</si>
  <si>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</si>
  <si>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</si>
  <si>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</si>
  <si>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</si>
  <si>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</si>
  <si>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</si>
  <si>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</si>
  <si>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</si>
  <si>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</si>
  <si>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</si>
  <si>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</si>
  <si>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</si>
  <si>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</si>
  <si>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</si>
  <si>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</si>
  <si>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</si>
  <si>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</si>
  <si>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</si>
  <si>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</si>
  <si>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</si>
  <si>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</si>
  <si>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</si>
  <si>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</si>
  <si>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</si>
  <si>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</si>
  <si>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</si>
  <si>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</si>
  <si>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</si>
  <si>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</si>
  <si>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</si>
  <si>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</si>
  <si>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</si>
  <si>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</si>
  <si>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</si>
  <si>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</si>
  <si>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</si>
  <si>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</si>
  <si>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</si>
  <si>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</si>
  <si>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</si>
  <si>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</si>
  <si>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</si>
  <si>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</si>
  <si>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</si>
  <si>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</si>
  <si>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</si>
  <si>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</si>
  <si>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</si>
  <si>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</si>
  <si>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</si>
  <si>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</si>
  <si>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</si>
  <si>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</si>
  <si>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</si>
  <si>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</si>
  <si>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</si>
  <si>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</si>
  <si>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</si>
  <si>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</si>
  <si>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</si>
  <si>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</si>
  <si>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</si>
  <si>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</si>
  <si>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</si>
  <si>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</si>
  <si>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</si>
  <si>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</si>
  <si>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</si>
  <si>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</si>
  <si>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</si>
  <si>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</si>
  <si>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</si>
  <si>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</si>
  <si>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</si>
  <si>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</si>
  <si>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</si>
  <si>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</si>
  <si>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</si>
  <si>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</si>
  <si>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</si>
  <si>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</si>
  <si>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</si>
  <si>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</si>
  <si>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</si>
  <si>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</si>
  <si>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</si>
  <si>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</si>
  <si>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</si>
  <si>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</si>
  <si>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</si>
  <si>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</si>
  <si>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</si>
  <si>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</si>
  <si>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</si>
  <si>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</si>
  <si>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</si>
  <si>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</si>
  <si>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</si>
  <si>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</si>
  <si>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</si>
  <si>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</si>
  <si>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</si>
  <si>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</si>
  <si>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</si>
  <si>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</si>
  <si>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</si>
  <si>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</si>
  <si>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</si>
  <si>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</si>
  <si>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</si>
  <si>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</si>
  <si>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</si>
  <si>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</si>
  <si>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</si>
  <si>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</si>
  <si>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</si>
  <si>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</si>
  <si>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</si>
  <si>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</si>
  <si>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</si>
  <si>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</si>
  <si>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</si>
  <si>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</si>
  <si>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</si>
  <si>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</si>
  <si>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</si>
  <si>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</si>
  <si>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</si>
  <si>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</si>
  <si>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</si>
  <si>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</si>
  <si>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</si>
  <si>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</si>
  <si>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</si>
  <si>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</si>
  <si>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</si>
  <si>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</si>
  <si>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</si>
  <si>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</si>
  <si>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</si>
  <si>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</si>
  <si>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</si>
  <si>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</si>
  <si>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</si>
  <si>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</si>
  <si>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</si>
  <si>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</si>
  <si>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</si>
  <si>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</si>
  <si>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</si>
  <si>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</si>
  <si>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</si>
  <si>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</si>
  <si>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</si>
  <si>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</si>
  <si>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</si>
  <si>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</si>
  <si>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</si>
  <si>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</si>
  <si>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</si>
  <si>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</si>
  <si>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</si>
  <si>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</si>
  <si>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</si>
  <si>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</si>
  <si>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</si>
  <si>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</si>
  <si>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</si>
  <si>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</si>
  <si>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</si>
  <si>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</si>
  <si>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</si>
  <si>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</si>
  <si>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</si>
  <si>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</si>
  <si>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</si>
  <si>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</si>
  <si>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</si>
  <si>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</si>
  <si>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</si>
  <si>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</si>
  <si>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</si>
  <si>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</si>
  <si>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</si>
  <si>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</si>
  <si>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</si>
  <si>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</si>
  <si>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</si>
  <si>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</si>
  <si>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</si>
  <si>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</si>
  <si>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</si>
  <si>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</si>
  <si>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</si>
  <si>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</si>
  <si>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</si>
  <si>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</si>
  <si>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</si>
  <si>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</si>
  <si>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</si>
  <si>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</si>
  <si>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</si>
  <si>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</si>
  <si>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</si>
  <si>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</si>
  <si>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</si>
  <si>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</si>
  <si>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</si>
  <si>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</si>
  <si>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</si>
  <si>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</si>
  <si>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</si>
  <si>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</si>
  <si>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</si>
  <si>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</si>
  <si>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</si>
  <si>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</si>
  <si>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</si>
  <si>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</si>
  <si>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</si>
  <si>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</si>
  <si>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</si>
  <si>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</si>
  <si>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</si>
  <si>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</si>
  <si>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</si>
  <si>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</si>
  <si>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</si>
  <si>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</si>
  <si>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</si>
  <si>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</si>
  <si>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</si>
  <si>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</si>
  <si>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</si>
  <si>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</si>
  <si>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</si>
  <si>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</si>
  <si>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</si>
  <si>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</si>
  <si>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</si>
  <si>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</si>
  <si>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</si>
  <si>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</si>
  <si>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</si>
  <si>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</si>
  <si>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</si>
  <si>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</si>
  <si>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</si>
  <si>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</si>
  <si>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</si>
  <si>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</si>
  <si>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</si>
  <si>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</si>
  <si>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</si>
  <si>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</si>
  <si>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</si>
  <si>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</si>
  <si>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</si>
  <si>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</si>
  <si>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</si>
  <si>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</si>
  <si>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</si>
  <si>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</si>
  <si>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</si>
  <si>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</si>
  <si>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</si>
  <si>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</si>
  <si>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</si>
  <si>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</si>
  <si>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</si>
  <si>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</si>
  <si>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</si>
  <si>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</si>
  <si>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</si>
  <si>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</si>
  <si>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</si>
  <si>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</si>
  <si>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</si>
  <si>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</si>
  <si>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</si>
  <si>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</si>
  <si>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</si>
  <si>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</si>
  <si>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</si>
  <si>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</si>
  <si>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</si>
  <si>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</si>
  <si>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</si>
  <si>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</si>
  <si>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</si>
  <si>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</si>
  <si>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</si>
  <si>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</si>
  <si>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</si>
  <si>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</si>
  <si>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</si>
  <si>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</si>
  <si>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</si>
  <si>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</si>
  <si>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</si>
  <si>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</si>
  <si>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</si>
  <si>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</si>
  <si>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</si>
  <si>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</si>
  <si>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</si>
  <si>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</si>
  <si>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</si>
  <si>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</si>
  <si>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</si>
  <si>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</si>
  <si>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</si>
  <si>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</si>
  <si>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</si>
  <si>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</si>
  <si>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</si>
  <si>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</si>
  <si>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</si>
  <si>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</si>
  <si>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</si>
  <si>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</si>
  <si>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</si>
  <si>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</si>
  <si>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</si>
  <si>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</si>
  <si>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</si>
  <si>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</si>
  <si>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</si>
  <si>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</si>
  <si>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</si>
  <si>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</si>
  <si>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</si>
  <si>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</si>
  <si>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</si>
  <si>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</si>
  <si>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</si>
  <si>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</si>
  <si>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</si>
  <si>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</si>
  <si>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</si>
  <si>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</si>
  <si>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</si>
  <si>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</si>
  <si>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</si>
  <si>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</si>
  <si>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</si>
  <si>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</si>
  <si>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</si>
  <si>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</si>
  <si>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</si>
  <si>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</si>
  <si>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</si>
  <si>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</si>
  <si>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</si>
  <si>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</si>
  <si>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</si>
  <si>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</si>
  <si>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</si>
  <si>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</si>
  <si>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</si>
  <si>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</si>
  <si>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</si>
  <si>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</si>
  <si>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</si>
  <si>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</si>
  <si>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</si>
  <si>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</si>
  <si>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</si>
  <si>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</si>
  <si>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</si>
  <si>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</si>
  <si>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</si>
  <si>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</si>
  <si>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</si>
  <si>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</si>
  <si>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</si>
  <si>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</si>
  <si>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</si>
  <si>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</si>
  <si>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</si>
  <si>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</si>
  <si>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</si>
  <si>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</si>
  <si>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</si>
  <si>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</si>
  <si>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</si>
  <si>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</si>
  <si>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</si>
  <si>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</si>
  <si>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</si>
  <si>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</si>
  <si>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</si>
  <si>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</si>
  <si>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</si>
  <si>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</si>
  <si>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</si>
  <si>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</si>
  <si>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</si>
  <si>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</si>
  <si>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</si>
  <si>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</si>
  <si>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</si>
  <si>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</si>
  <si>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</si>
  <si>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</si>
  <si>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</si>
  <si>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</si>
  <si>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</si>
  <si>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</si>
  <si>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</si>
  <si>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</si>
  <si>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</si>
  <si>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</si>
  <si>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</si>
  <si>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</si>
  <si>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</si>
  <si>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</si>
  <si>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</si>
  <si>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</si>
  <si>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</si>
  <si>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</si>
  <si>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</si>
  <si>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</si>
  <si>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</si>
  <si>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</si>
  <si>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</si>
  <si>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</si>
  <si>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</si>
  <si>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</si>
  <si>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</si>
  <si>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</si>
  <si>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</si>
  <si>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</si>
  <si>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</si>
  <si>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</si>
  <si>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</si>
  <si>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</si>
  <si>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</si>
  <si>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</si>
  <si>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</si>
  <si>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</si>
  <si>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</si>
  <si>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</si>
  <si>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</si>
  <si>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</si>
  <si>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</si>
  <si>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</si>
  <si>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</si>
  <si>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</si>
  <si>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</si>
  <si>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</si>
  <si>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</si>
  <si>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</si>
  <si>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</si>
  <si>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</si>
  <si>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</si>
  <si>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</si>
  <si>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</si>
  <si>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</si>
  <si>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</si>
  <si>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</si>
  <si>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</si>
  <si>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</si>
  <si>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</si>
  <si>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</si>
  <si>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</si>
  <si>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</si>
  <si>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</si>
  <si>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</si>
  <si>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</si>
  <si>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</si>
  <si>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</si>
  <si>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</si>
  <si>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</si>
  <si>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</si>
  <si>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</si>
  <si>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</si>
  <si>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</si>
  <si>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</si>
  <si>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</si>
  <si>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</si>
  <si>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</si>
  <si>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</si>
  <si>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</si>
  <si>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</si>
  <si>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</si>
  <si>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</si>
  <si>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</si>
  <si>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</si>
  <si>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</si>
  <si>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</si>
  <si>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</si>
  <si>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</si>
  <si>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</si>
  <si>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</si>
  <si>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</si>
  <si>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</si>
  <si>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</si>
  <si>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</si>
  <si>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</si>
  <si>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</si>
  <si>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</si>
  <si>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</si>
  <si>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</si>
  <si>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</si>
  <si>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</si>
  <si>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</si>
  <si>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</si>
  <si>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</si>
  <si>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</si>
  <si>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</si>
  <si>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</si>
  <si>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</si>
  <si>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</si>
  <si>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</si>
  <si>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</si>
  <si>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</si>
  <si>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</si>
  <si>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</si>
  <si>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</si>
  <si>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</si>
  <si>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</si>
  <si>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</si>
  <si>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</si>
  <si>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</si>
  <si>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</si>
  <si>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</si>
  <si>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</si>
  <si>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</si>
  <si>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</si>
  <si>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</si>
  <si>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</si>
  <si>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</si>
  <si>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</si>
  <si>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</si>
  <si>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</si>
  <si>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</si>
  <si>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</si>
  <si>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</si>
  <si>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</si>
  <si>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</si>
  <si>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</si>
  <si>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</si>
  <si>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</si>
  <si>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</si>
  <si>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</si>
  <si>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</si>
  <si>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</si>
  <si>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</si>
  <si>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</si>
  <si>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</si>
  <si>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</si>
  <si>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</si>
  <si>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</si>
  <si>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</si>
  <si>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</si>
  <si>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</si>
  <si>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</si>
  <si>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</si>
  <si>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</si>
  <si>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</si>
  <si>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</si>
  <si>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</si>
  <si>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</si>
  <si>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</si>
  <si>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</si>
  <si>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</si>
  <si>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</si>
  <si>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</si>
  <si>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</si>
  <si>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</si>
  <si>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</si>
  <si>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</si>
  <si>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</si>
  <si>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</si>
  <si>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</si>
  <si>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</si>
  <si>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</si>
  <si>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</si>
  <si>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</si>
  <si>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</si>
  <si>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</si>
  <si>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</si>
  <si>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</si>
  <si>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</si>
  <si>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</si>
  <si>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</si>
  <si>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</si>
  <si>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</si>
  <si>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</si>
  <si>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</si>
  <si>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</si>
  <si>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</si>
  <si>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</si>
  <si>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</si>
  <si>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</si>
  <si>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</si>
  <si>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</si>
  <si>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</si>
  <si>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</si>
  <si>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</si>
  <si>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</si>
  <si>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</si>
  <si>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</si>
  <si>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</si>
  <si>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</si>
  <si>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</si>
  <si>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</si>
  <si>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</si>
  <si>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</si>
  <si>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</si>
  <si>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</si>
  <si>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</si>
  <si>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</si>
  <si>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</si>
  <si>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</si>
  <si>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</si>
  <si>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</si>
  <si>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</si>
  <si>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</si>
  <si>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</si>
  <si>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</si>
  <si>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</si>
  <si>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</si>
  <si>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</si>
  <si>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</si>
  <si>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</si>
  <si>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</si>
  <si>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</si>
  <si>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</si>
  <si>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</si>
  <si>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</si>
  <si>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</si>
  <si>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</si>
  <si>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</si>
  <si>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</si>
  <si>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</si>
  <si>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</si>
  <si>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</si>
  <si>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</si>
  <si>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</si>
  <si>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</si>
  <si>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</si>
  <si>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</si>
  <si>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</si>
  <si>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</si>
  <si>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</si>
  <si>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</si>
  <si>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</si>
  <si>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</si>
  <si>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</si>
  <si>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</si>
  <si>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</si>
  <si>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</si>
  <si>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</si>
  <si>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</si>
  <si>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</si>
  <si>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</si>
  <si>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</si>
  <si>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</si>
  <si>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</si>
  <si>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</si>
  <si>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</si>
  <si>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</si>
  <si>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</si>
  <si>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</si>
  <si>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</si>
  <si>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</si>
  <si>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</si>
  <si>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</si>
  <si>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</si>
  <si>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</si>
  <si>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</si>
  <si>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</si>
  <si>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</si>
  <si>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</si>
  <si>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</si>
  <si>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</si>
  <si>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</si>
  <si>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</si>
  <si>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</si>
  <si>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</si>
  <si>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</si>
  <si>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</si>
  <si>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</si>
  <si>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</si>
  <si>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</si>
  <si>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</si>
  <si>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</si>
  <si>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</si>
  <si>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</si>
  <si>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</si>
  <si>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</si>
  <si>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</si>
  <si>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</si>
  <si>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</si>
  <si>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</si>
  <si>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</si>
  <si>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</si>
  <si>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</si>
  <si>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</si>
  <si>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</si>
  <si>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</si>
  <si>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</si>
  <si>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</si>
  <si>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</si>
  <si>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</si>
  <si>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</si>
  <si>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</si>
  <si>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</si>
  <si>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</si>
  <si>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</si>
  <si>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</si>
  <si>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</si>
  <si>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</si>
  <si>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</si>
  <si>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</si>
  <si>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</si>
  <si>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</si>
  <si>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</si>
  <si>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</si>
  <si>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</si>
  <si>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</si>
  <si>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</si>
  <si>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</si>
  <si>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</si>
  <si>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</si>
  <si>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</si>
  <si>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</si>
  <si>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</si>
  <si>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</si>
  <si>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</si>
  <si>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</si>
  <si>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</si>
  <si>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</si>
  <si>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</si>
  <si>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</si>
  <si>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</si>
  <si>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</si>
  <si>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</si>
  <si>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</si>
  <si>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</si>
  <si>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</si>
  <si>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</si>
  <si>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</si>
  <si>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</si>
  <si>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</si>
  <si>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</si>
  <si>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</si>
  <si>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</si>
  <si>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</si>
  <si>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</si>
  <si>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</si>
  <si>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</si>
  <si>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</si>
  <si>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</si>
  <si>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</si>
  <si>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</si>
  <si>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</si>
  <si>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</si>
  <si>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</si>
  <si>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</si>
  <si>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</si>
  <si>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</si>
  <si>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</si>
  <si>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</si>
  <si>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</si>
  <si>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</si>
  <si>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</si>
  <si>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</si>
  <si>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</si>
  <si>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</si>
  <si>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</si>
  <si>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</si>
  <si>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</si>
  <si>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</si>
  <si>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</si>
  <si>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</si>
  <si>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</si>
  <si>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</si>
  <si>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</si>
  <si>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</si>
  <si>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</si>
  <si>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</si>
  <si>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</si>
  <si>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</si>
  <si>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</si>
  <si>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</si>
  <si>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</si>
  <si>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</si>
  <si>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</si>
  <si>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</si>
  <si>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</si>
  <si>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</si>
  <si>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</si>
  <si>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</si>
  <si>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</si>
  <si>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</si>
  <si>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</si>
  <si>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</si>
  <si>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</si>
  <si>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</si>
  <si>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</si>
  <si>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</si>
  <si>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</si>
  <si>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</si>
  <si>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</si>
  <si>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</si>
  <si>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</si>
  <si>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</si>
  <si>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</si>
  <si>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</si>
  <si>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</si>
  <si>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</si>
  <si>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</si>
  <si>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</si>
  <si>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</si>
  <si>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</si>
  <si>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</si>
  <si>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</si>
  <si>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</si>
  <si>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</si>
  <si>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</si>
  <si>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</si>
  <si>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</si>
  <si>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</si>
  <si>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</si>
  <si>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</si>
  <si>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</si>
  <si>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</si>
  <si>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</si>
  <si>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</si>
  <si>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</si>
  <si>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</si>
  <si>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</si>
  <si>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</si>
  <si>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</si>
  <si>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</si>
  <si>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</si>
  <si>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</si>
  <si>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</si>
  <si>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</si>
  <si>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</si>
  <si>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</si>
  <si>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</si>
  <si>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</si>
  <si>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</si>
  <si>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</si>
  <si>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</si>
  <si>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</si>
  <si>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</si>
  <si>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</si>
  <si>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</si>
  <si>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</si>
  <si>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</si>
  <si>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</si>
  <si>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</si>
  <si>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</si>
  <si>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</si>
  <si>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</si>
  <si>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</si>
  <si>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</si>
  <si>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</si>
  <si>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</si>
  <si>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</si>
  <si>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</si>
  <si>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</si>
  <si>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</si>
  <si>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</si>
  <si>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</si>
  <si>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</si>
  <si>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</si>
  <si>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</si>
  <si>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</si>
  <si>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</si>
  <si>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</si>
  <si>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</si>
  <si>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</si>
  <si>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</si>
  <si>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</si>
  <si>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</si>
  <si>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</si>
  <si>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</si>
  <si>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</si>
  <si>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</si>
  <si>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</si>
  <si>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</si>
  <si>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</si>
  <si>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</si>
  <si>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</si>
  <si>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</si>
  <si>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</si>
  <si>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</si>
  <si>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</si>
  <si>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</si>
  <si>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</si>
  <si>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</si>
  <si>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</si>
  <si>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</si>
  <si>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</si>
  <si>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</si>
  <si>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</si>
  <si>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</si>
  <si>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</si>
  <si>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</si>
  <si>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</si>
  <si>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</si>
  <si>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</si>
  <si>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</si>
  <si>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</si>
  <si>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</si>
  <si>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</si>
  <si>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</si>
  <si>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</si>
  <si>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</si>
  <si>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</si>
  <si>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</si>
  <si>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</si>
  <si>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</si>
  <si>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</si>
  <si>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</si>
  <si>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</si>
  <si>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</si>
  <si>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</si>
  <si>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</si>
  <si>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</si>
  <si>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</si>
  <si>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</si>
  <si>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</si>
  <si>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</si>
  <si>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</si>
  <si>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</si>
  <si>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</si>
  <si>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</si>
  <si>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</si>
  <si>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</si>
  <si>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</si>
  <si>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</si>
  <si>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</si>
  <si>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</si>
  <si>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</si>
  <si>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</si>
  <si>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</si>
  <si>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</si>
  <si>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</si>
  <si>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</si>
  <si>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</si>
  <si>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</si>
  <si>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</si>
  <si>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</si>
  <si>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</si>
  <si>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</si>
  <si>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</si>
  <si>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</si>
  <si>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</si>
  <si>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</si>
  <si>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</si>
  <si>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</si>
  <si>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</si>
  <si>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</si>
  <si>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</si>
  <si>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</si>
  <si>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</si>
  <si>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</si>
  <si>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</si>
  <si>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</si>
  <si>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</si>
  <si>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</si>
  <si>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</si>
  <si>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</si>
  <si>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</si>
  <si>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</si>
  <si>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</si>
  <si>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</si>
  <si>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</si>
  <si>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</si>
  <si>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</si>
  <si>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</si>
  <si>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</si>
  <si>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</si>
  <si>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</si>
  <si>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</si>
  <si>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</si>
  <si>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</si>
  <si>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</si>
  <si>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</si>
  <si>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</si>
  <si>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</si>
  <si>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</si>
  <si>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</si>
  <si>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</si>
  <si>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</si>
  <si>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</si>
  <si>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</si>
  <si>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</si>
  <si>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</si>
  <si>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</si>
  <si>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</si>
  <si>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</si>
  <si>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</si>
  <si>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</si>
  <si>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</si>
  <si>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</si>
  <si>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</si>
  <si>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</si>
  <si>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</si>
  <si>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</si>
  <si>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</si>
  <si>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</si>
  <si>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</si>
  <si>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</si>
  <si>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</si>
  <si>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</si>
  <si>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</si>
  <si>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</si>
  <si>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</si>
  <si>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</si>
  <si>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</si>
  <si>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</si>
  <si>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</si>
  <si>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</si>
  <si>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</si>
  <si>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</si>
  <si>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</si>
  <si>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</si>
  <si>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</si>
  <si>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</si>
  <si>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</si>
  <si>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</si>
  <si>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</si>
  <si>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</si>
  <si>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</si>
  <si>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</si>
  <si>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</si>
  <si>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</si>
  <si>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</si>
  <si>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</si>
  <si>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</si>
  <si>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</si>
  <si>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</si>
  <si>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</si>
  <si>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</si>
  <si>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</si>
  <si>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</si>
  <si>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</si>
  <si>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</si>
  <si>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</si>
  <si>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</si>
  <si>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</si>
  <si>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</si>
  <si>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</si>
  <si>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</si>
  <si>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</si>
  <si>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</si>
  <si>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</si>
  <si>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</si>
  <si>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</si>
  <si>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</si>
  <si>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</si>
  <si>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</si>
  <si>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</si>
  <si>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</si>
  <si>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</si>
  <si>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</si>
  <si>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</si>
  <si>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</si>
  <si>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</si>
  <si>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</si>
  <si>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</si>
  <si>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</si>
  <si>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</si>
  <si>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</si>
  <si>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</si>
  <si>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</si>
  <si>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</si>
  <si>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</si>
  <si>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</si>
  <si>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</si>
  <si>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</si>
  <si>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</si>
  <si>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</si>
  <si>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</si>
  <si>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</si>
  <si>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</si>
  <si>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</si>
  <si>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</si>
  <si>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</si>
  <si>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</si>
  <si>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</si>
  <si>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</si>
  <si>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</si>
  <si>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</si>
  <si>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</si>
  <si>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</si>
  <si>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</si>
  <si>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</si>
  <si>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</si>
  <si>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</si>
  <si>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</si>
  <si>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</si>
  <si>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</si>
  <si>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</si>
  <si>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</si>
  <si>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</si>
  <si>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</si>
  <si>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</si>
  <si>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</si>
  <si>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</si>
  <si>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</si>
  <si>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</si>
  <si>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</si>
  <si>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</si>
  <si>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</si>
  <si>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</si>
  <si>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</si>
  <si>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</si>
  <si>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</si>
  <si>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</si>
  <si>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</si>
  <si>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</si>
  <si>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</si>
  <si>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</si>
  <si>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</si>
  <si>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</si>
  <si>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</si>
  <si>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</si>
  <si>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</si>
  <si>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</si>
  <si>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</si>
  <si>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</si>
  <si>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</si>
  <si>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</si>
  <si>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</si>
  <si>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</si>
  <si>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</si>
  <si>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</si>
  <si>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</si>
  <si>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</si>
  <si>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</si>
  <si>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</si>
  <si>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</si>
  <si>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</si>
  <si>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</si>
  <si>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</si>
  <si>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</si>
  <si>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</si>
  <si>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</si>
  <si>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</si>
  <si>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</si>
  <si>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</si>
  <si>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</si>
  <si>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</si>
  <si>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</si>
  <si>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</si>
  <si>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</si>
  <si>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</si>
  <si>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</si>
  <si>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</si>
  <si>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</si>
  <si>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</si>
  <si>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</si>
  <si>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</si>
  <si>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</si>
  <si>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</si>
  <si>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</si>
  <si>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</si>
  <si>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</si>
  <si>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</si>
  <si>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</si>
  <si>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</si>
  <si>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</si>
  <si>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</si>
  <si>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</si>
  <si>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</si>
  <si>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</si>
  <si>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</si>
  <si>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</si>
  <si>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</si>
  <si>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</si>
  <si>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</si>
  <si>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</si>
  <si>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</si>
  <si>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</si>
  <si>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</si>
  <si>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</si>
  <si>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</si>
  <si>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</si>
  <si>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</si>
  <si>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</si>
  <si>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</si>
  <si>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</si>
  <si>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</si>
  <si>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</si>
  <si>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</si>
  <si>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</si>
  <si>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</si>
  <si>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</si>
  <si>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</si>
  <si>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</si>
  <si>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</si>
  <si>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</si>
  <si>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</si>
  <si>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</si>
  <si>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</si>
  <si>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</si>
  <si>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</si>
  <si>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</si>
  <si>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</si>
  <si>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</si>
  <si>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</si>
  <si>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</si>
  <si>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</si>
  <si>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</si>
  <si>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</si>
  <si>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</si>
  <si>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</si>
  <si>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</si>
  <si>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</si>
  <si>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</si>
  <si>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</si>
  <si>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</si>
  <si>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</si>
  <si>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</si>
  <si>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</si>
  <si>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</si>
  <si>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</si>
  <si>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</si>
  <si>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</si>
  <si>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</si>
  <si>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</si>
  <si>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</si>
  <si>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</si>
  <si>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</si>
  <si>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</si>
  <si>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</si>
  <si>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</si>
  <si>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</si>
  <si>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</si>
  <si>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</si>
  <si>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</si>
  <si>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</si>
  <si>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</si>
  <si>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</si>
  <si>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</si>
  <si>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</si>
  <si>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</si>
  <si>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</si>
  <si>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</si>
  <si>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</si>
  <si>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</si>
  <si>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</si>
  <si>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</si>
  <si>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</si>
  <si>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</si>
  <si>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</si>
  <si>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</si>
  <si>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</si>
  <si>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</si>
  <si>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</si>
  <si>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</si>
  <si>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</si>
  <si>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</si>
  <si>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</si>
  <si>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</si>
  <si>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</si>
  <si>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</si>
  <si>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</si>
  <si>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</si>
  <si>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</si>
  <si>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</si>
  <si>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</si>
  <si>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</si>
  <si>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</si>
  <si>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</si>
  <si>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</si>
  <si>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</si>
  <si>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</si>
  <si>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</si>
  <si>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</si>
  <si>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</si>
  <si>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</si>
  <si>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</si>
  <si>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</si>
  <si>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</si>
  <si>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</si>
  <si>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</si>
  <si>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</si>
  <si>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</si>
  <si>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</si>
  <si>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</si>
  <si>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</si>
  <si>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</si>
  <si>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</si>
  <si>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</si>
  <si>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</si>
  <si>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</si>
  <si>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</si>
  <si>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</si>
  <si>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</si>
  <si>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</si>
  <si>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</si>
  <si>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</si>
  <si>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</si>
  <si>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</si>
  <si>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</si>
  <si>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</si>
  <si>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</si>
  <si>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</si>
  <si>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</si>
  <si>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</si>
  <si>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</si>
  <si>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</si>
  <si>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</si>
  <si>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</si>
  <si>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</si>
  <si>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</si>
  <si>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</si>
  <si>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</si>
  <si>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</si>
  <si>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</si>
  <si>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</si>
  <si>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</si>
  <si>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</si>
  <si>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</si>
  <si>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</si>
  <si>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</si>
  <si>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</si>
  <si>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</si>
  <si>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</si>
  <si>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</si>
  <si>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</si>
  <si>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</si>
  <si>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</si>
  <si>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</si>
  <si>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</si>
  <si>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</si>
  <si>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</si>
  <si>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</si>
  <si>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</si>
  <si>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</si>
  <si>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</si>
  <si>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</si>
  <si>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</si>
  <si>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</si>
  <si>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</si>
  <si>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</si>
  <si>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</si>
  <si>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</si>
  <si>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</si>
  <si>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</si>
  <si>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</si>
  <si>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</si>
  <si>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</si>
  <si>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</si>
  <si>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</si>
  <si>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</si>
  <si>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</si>
  <si>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</si>
  <si>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</si>
  <si>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</si>
  <si>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</si>
  <si>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</si>
  <si>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</si>
  <si>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</si>
  <si>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</si>
  <si>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</si>
  <si>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</si>
  <si>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</si>
  <si>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</si>
  <si>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</si>
  <si>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</si>
  <si>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</si>
  <si>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</si>
  <si>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</si>
  <si>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</si>
  <si>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</si>
  <si>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</si>
  <si>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</si>
  <si>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</si>
  <si>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</si>
  <si>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</si>
  <si>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</si>
  <si>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</si>
  <si>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</si>
  <si>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</si>
  <si>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</si>
  <si>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</si>
  <si>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</si>
  <si>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</si>
  <si>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</si>
  <si>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</si>
  <si>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</si>
  <si>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</si>
  <si>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</si>
  <si>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</si>
  <si>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</si>
  <si>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</si>
  <si>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</si>
  <si>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</si>
  <si>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</si>
  <si>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</si>
  <si>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</si>
  <si>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</si>
  <si>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</si>
  <si>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</si>
  <si>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</si>
  <si>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</si>
  <si>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</si>
  <si>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</si>
  <si>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</si>
  <si>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</si>
  <si>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</si>
  <si>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</si>
  <si>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</si>
  <si>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</si>
  <si>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</si>
  <si>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</si>
  <si>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</si>
  <si>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</si>
  <si>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</si>
  <si>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</si>
  <si>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</si>
  <si>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</si>
  <si>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</si>
  <si>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</si>
  <si>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</si>
  <si>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</si>
  <si>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</si>
  <si>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</si>
  <si>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</si>
  <si>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</si>
  <si>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</si>
  <si>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</si>
  <si>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</si>
  <si>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</si>
  <si>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</si>
  <si>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</si>
  <si>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</si>
  <si>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</si>
  <si>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</si>
  <si>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</si>
  <si>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</si>
  <si>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</si>
  <si>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</si>
  <si>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</si>
  <si>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</si>
  <si>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</si>
  <si>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</si>
  <si>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</si>
  <si>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</si>
  <si>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</si>
  <si>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</si>
  <si>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</si>
  <si>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</si>
  <si>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</si>
  <si>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</si>
  <si>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</si>
  <si>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</si>
  <si>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</si>
  <si>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</si>
  <si>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</si>
  <si>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</si>
  <si>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</si>
  <si>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</si>
  <si>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</si>
  <si>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</si>
  <si>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</si>
  <si>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</si>
  <si>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</si>
  <si>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</si>
  <si>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</si>
  <si>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</si>
  <si>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</si>
  <si>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</si>
  <si>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</si>
  <si>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</si>
  <si>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</si>
  <si>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</si>
  <si>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</si>
  <si>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</si>
  <si>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</si>
  <si>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</si>
  <si>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</si>
  <si>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</si>
  <si>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</si>
  <si>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</si>
  <si>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</si>
  <si>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</si>
  <si>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</si>
  <si>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</si>
  <si>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</si>
  <si>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</si>
  <si>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</si>
  <si>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</si>
  <si>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</si>
  <si>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</si>
  <si>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</si>
  <si>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</si>
  <si>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</si>
  <si>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</si>
  <si>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</si>
  <si>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</si>
  <si>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</si>
  <si>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</si>
  <si>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</si>
  <si>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</si>
  <si>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</si>
  <si>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</si>
  <si>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</si>
  <si>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</si>
  <si>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</si>
  <si>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</si>
  <si>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</si>
  <si>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</si>
  <si>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</si>
  <si>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</si>
  <si>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</si>
  <si>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</si>
  <si>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</si>
  <si>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</si>
  <si>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</si>
  <si>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</si>
  <si>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</si>
  <si>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</si>
  <si>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</si>
  <si>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</si>
  <si>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</si>
  <si>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</si>
  <si>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</si>
  <si>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</si>
  <si>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</si>
  <si>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</si>
  <si>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</si>
  <si>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</si>
  <si>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</si>
  <si>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</si>
  <si>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</si>
  <si>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</si>
  <si>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</si>
  <si>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</si>
  <si>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</si>
  <si>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</si>
  <si>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</si>
  <si>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</si>
  <si>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</si>
  <si>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</si>
  <si>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</si>
  <si>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</si>
  <si>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</si>
  <si>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</si>
  <si>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</si>
  <si>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</si>
  <si>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</si>
  <si>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</si>
  <si>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</si>
  <si>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</si>
  <si>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</si>
  <si>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</si>
  <si>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</si>
  <si>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</si>
  <si>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</si>
  <si>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</si>
  <si>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</si>
  <si>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</si>
  <si>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</si>
  <si>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</si>
  <si>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</si>
  <si>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</si>
  <si>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</si>
  <si>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</si>
  <si>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</si>
  <si>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</si>
  <si>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</si>
  <si>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</si>
  <si>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</si>
  <si>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</si>
  <si>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</si>
  <si>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</si>
  <si>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</si>
  <si>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</si>
  <si>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</si>
  <si>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</si>
  <si>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</si>
  <si>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</si>
  <si>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</si>
  <si>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</si>
  <si>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</si>
  <si>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</si>
  <si>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</si>
  <si>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</si>
  <si>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</si>
  <si>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</si>
  <si>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</si>
  <si>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</si>
  <si>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</si>
  <si>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</si>
  <si>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</si>
  <si>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</si>
  <si>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</si>
  <si>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</si>
  <si>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</si>
  <si>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</si>
  <si>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</si>
  <si>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</si>
  <si>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</si>
  <si>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</si>
  <si>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</si>
  <si>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</si>
  <si>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</si>
  <si>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</si>
  <si>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</si>
  <si>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</si>
  <si>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</si>
  <si>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</si>
  <si>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</si>
  <si>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</si>
  <si>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</si>
  <si>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</si>
  <si>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</si>
  <si>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</si>
  <si>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</si>
  <si>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</si>
  <si>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</si>
  <si>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</si>
  <si>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</si>
  <si>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</si>
  <si>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</si>
  <si>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</si>
  <si>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</si>
  <si>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</si>
  <si>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</si>
  <si>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</si>
  <si>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</si>
  <si>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</si>
  <si>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</si>
  <si>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</si>
  <si>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</si>
  <si>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</si>
  <si>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</si>
  <si>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</si>
  <si>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</si>
  <si>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</si>
  <si>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</si>
  <si>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</si>
  <si>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</si>
  <si>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</si>
  <si>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</si>
  <si>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</si>
  <si>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</si>
  <si>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</si>
  <si>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</si>
  <si>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</si>
  <si>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</si>
  <si>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</si>
  <si>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</si>
  <si>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</si>
  <si>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</si>
  <si>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</si>
  <si>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</si>
  <si>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</si>
  <si>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</si>
  <si>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</si>
  <si>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</si>
  <si>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</si>
  <si>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</si>
  <si>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</si>
  <si>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</si>
  <si>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</si>
  <si>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</si>
  <si>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</si>
  <si>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</si>
  <si>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</si>
  <si>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</si>
  <si>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</si>
  <si>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</si>
  <si>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</si>
  <si>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</si>
  <si>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</si>
  <si>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</si>
  <si>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</si>
  <si>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</si>
  <si>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</si>
  <si>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</si>
  <si>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</si>
  <si>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</si>
  <si>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</si>
  <si>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</si>
  <si>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</si>
  <si>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</si>
  <si>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</si>
  <si>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</si>
  <si>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</si>
  <si>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</si>
  <si>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</si>
  <si>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</si>
  <si>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</si>
  <si>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</si>
  <si>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</si>
  <si>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</si>
  <si>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</si>
  <si>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</si>
  <si>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</si>
  <si>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</si>
  <si>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</si>
  <si>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</si>
  <si>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</si>
  <si>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</si>
  <si>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</si>
  <si>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</si>
  <si>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</si>
  <si>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</si>
  <si>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</si>
  <si>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</si>
  <si>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</si>
  <si>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</si>
  <si>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</si>
  <si>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</si>
  <si>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</si>
  <si>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</si>
  <si>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</si>
  <si>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</si>
  <si>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</si>
  <si>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</si>
  <si>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</si>
  <si>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</si>
  <si>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</si>
  <si>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</si>
  <si>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</si>
  <si>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</si>
  <si>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</si>
  <si>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</si>
  <si>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</si>
  <si>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</si>
  <si>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</si>
  <si>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</si>
  <si>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</si>
  <si>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</si>
  <si>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</si>
  <si>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</si>
  <si>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</si>
  <si>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</si>
  <si>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</si>
  <si>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</si>
  <si>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</si>
  <si>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</si>
  <si>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</si>
  <si>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</si>
  <si>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</si>
  <si>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</si>
  <si>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</si>
  <si>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</si>
  <si>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</si>
  <si>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</si>
  <si>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</si>
  <si>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</si>
  <si>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</si>
  <si>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</si>
  <si>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</si>
  <si>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</si>
  <si>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</si>
  <si>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</si>
  <si>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</si>
  <si>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</si>
  <si>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</si>
  <si>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</si>
  <si>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</si>
  <si>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</si>
  <si>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</si>
  <si>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</si>
  <si>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</si>
  <si>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</si>
  <si>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</si>
  <si>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</si>
  <si>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</si>
  <si>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</si>
  <si>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</si>
  <si>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</si>
  <si>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</si>
  <si>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</si>
  <si>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</si>
  <si>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</si>
  <si>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</si>
  <si>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</si>
  <si>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</si>
  <si>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</si>
  <si>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</si>
  <si>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</si>
  <si>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</si>
  <si>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</si>
  <si>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</si>
  <si>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</si>
  <si>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</si>
  <si>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</si>
  <si>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</si>
  <si>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</si>
  <si>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</si>
  <si>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</si>
  <si>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</si>
  <si>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</si>
  <si>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</si>
  <si>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</si>
  <si>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</si>
  <si>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</si>
  <si>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</si>
  <si>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</si>
  <si>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</si>
  <si>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</si>
  <si>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</si>
  <si>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</si>
  <si>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</si>
  <si>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</si>
  <si>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</si>
  <si>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</si>
  <si>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</si>
  <si>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</si>
  <si>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</si>
  <si>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</si>
  <si>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</si>
  <si>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</si>
  <si>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</si>
  <si>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</si>
  <si>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</si>
  <si>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</si>
  <si>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</si>
  <si>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</si>
  <si>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</si>
  <si>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</si>
  <si>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</si>
  <si>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</si>
  <si>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</si>
  <si>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</si>
  <si>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</si>
  <si>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</si>
  <si>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</si>
  <si>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</si>
  <si>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</si>
  <si>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</si>
  <si>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</si>
  <si>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</si>
  <si>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</si>
  <si>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</si>
  <si>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</si>
  <si>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</si>
  <si>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</si>
  <si>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</si>
  <si>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</si>
  <si>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</si>
  <si>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</si>
  <si>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</si>
  <si>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</si>
  <si>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</si>
  <si>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</si>
  <si>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</si>
  <si>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</si>
  <si>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</si>
  <si>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</si>
  <si>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</si>
  <si>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</si>
  <si>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</si>
  <si>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</si>
  <si>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</si>
  <si>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</si>
  <si>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</si>
  <si>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</si>
  <si>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</si>
  <si>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</si>
  <si>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</si>
  <si>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</si>
  <si>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</si>
  <si>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</si>
  <si>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</si>
  <si>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</si>
  <si>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</si>
  <si>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</si>
  <si>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</si>
  <si>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</si>
  <si>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</si>
  <si>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</si>
  <si>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</si>
  <si>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</si>
  <si>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</si>
  <si>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</si>
  <si>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</si>
  <si>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</si>
  <si>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</si>
  <si>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</si>
  <si>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</si>
  <si>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</si>
  <si>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</si>
  <si>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</si>
  <si>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</si>
  <si>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</si>
  <si>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</si>
  <si>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</si>
  <si>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</si>
  <si>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</si>
  <si>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</si>
  <si>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</si>
  <si>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</si>
  <si>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</si>
  <si>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</si>
  <si>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</si>
  <si>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</si>
  <si>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</si>
  <si>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</si>
  <si>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</si>
  <si>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</si>
  <si>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</si>
  <si>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</si>
  <si>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</si>
  <si>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</si>
  <si>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</si>
  <si>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</si>
  <si>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</si>
  <si>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</si>
  <si>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</si>
  <si>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</si>
  <si>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</si>
  <si>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</si>
  <si>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</si>
  <si>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</si>
  <si>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</si>
  <si>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</si>
  <si>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</si>
  <si>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</si>
  <si>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</si>
  <si>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</si>
  <si>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</si>
  <si>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</si>
  <si>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</si>
  <si>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</si>
  <si>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</si>
  <si>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</si>
  <si>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</si>
  <si>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</si>
  <si>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</si>
  <si>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</si>
  <si>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</si>
  <si>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</si>
  <si>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</si>
  <si>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</si>
  <si>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</si>
  <si>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</si>
  <si>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</si>
  <si>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</si>
  <si>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</si>
  <si>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</si>
  <si>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</si>
  <si>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</si>
  <si>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</si>
  <si>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</si>
  <si>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</si>
  <si>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</si>
  <si>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</si>
  <si>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</si>
  <si>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</si>
  <si>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</si>
  <si>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</si>
  <si>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</si>
  <si>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</si>
  <si>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</si>
  <si>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</si>
  <si>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</si>
  <si>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</si>
  <si>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</si>
  <si>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</si>
  <si>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</si>
  <si>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</si>
  <si>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</si>
  <si>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</si>
  <si>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</si>
  <si>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</si>
  <si>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</si>
  <si>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</si>
  <si>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</si>
  <si>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</si>
  <si>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</si>
  <si>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</si>
  <si>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</si>
  <si>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</si>
  <si>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</si>
  <si>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</si>
  <si>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</si>
  <si>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</si>
  <si>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</si>
  <si>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</si>
  <si>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</si>
  <si>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</si>
  <si>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</si>
  <si>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</si>
  <si>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</si>
  <si>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</si>
  <si>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</si>
  <si>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</si>
  <si>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</si>
  <si>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</si>
  <si>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</si>
  <si>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</si>
  <si>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</si>
  <si>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</si>
  <si>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</si>
  <si>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</si>
  <si>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</si>
  <si>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</si>
  <si>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</si>
  <si>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</si>
  <si>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</si>
  <si>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</si>
  <si>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</si>
  <si>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</si>
  <si>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</si>
  <si>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</si>
  <si>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</si>
  <si>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</si>
  <si>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</si>
  <si>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</si>
  <si>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</si>
  <si>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</si>
  <si>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</si>
  <si>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</si>
  <si>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</si>
  <si>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</si>
  <si>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</si>
  <si>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</si>
  <si>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</si>
  <si>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</si>
  <si>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</si>
  <si>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</si>
  <si>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</si>
  <si>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</si>
  <si>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</si>
  <si>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</si>
  <si>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</si>
  <si>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</si>
  <si>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</si>
  <si>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</si>
  <si>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</si>
  <si>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</si>
  <si>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</si>
  <si>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</si>
  <si>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</si>
  <si>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</si>
  <si>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</si>
  <si>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</si>
  <si>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</si>
  <si>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</si>
  <si>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</si>
  <si>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</si>
  <si>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</si>
  <si>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</si>
  <si>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</si>
  <si>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</si>
  <si>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</si>
  <si>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</si>
  <si>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</si>
  <si>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</si>
  <si>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</si>
  <si>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</si>
  <si>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</si>
  <si>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</si>
  <si>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</si>
  <si>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</si>
  <si>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</si>
  <si>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</si>
  <si>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</si>
  <si>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</si>
  <si>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</si>
  <si>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</si>
  <si>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</si>
  <si>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</si>
  <si>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</si>
  <si>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</si>
  <si>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</si>
  <si>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</si>
  <si>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</si>
  <si>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</si>
  <si>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</si>
  <si>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</si>
  <si>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</si>
  <si>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</si>
  <si>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</si>
  <si>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</si>
  <si>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</si>
  <si>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</si>
  <si>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</si>
  <si>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</si>
  <si>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</si>
  <si>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</si>
  <si>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</si>
  <si>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</si>
  <si>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</si>
  <si>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</si>
  <si>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</si>
  <si>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</si>
  <si>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</si>
  <si>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</si>
  <si>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</si>
  <si>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</si>
  <si>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</si>
  <si>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</si>
  <si>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</si>
  <si>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</si>
  <si>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</si>
  <si>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</si>
  <si>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</si>
  <si>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</si>
  <si>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</si>
  <si>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</si>
  <si>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</si>
  <si>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</si>
  <si>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</si>
  <si>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</si>
  <si>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</si>
  <si>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</si>
  <si>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</si>
  <si>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</si>
  <si>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</si>
  <si>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</si>
  <si>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</si>
  <si>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</si>
  <si>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</si>
  <si>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</si>
  <si>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</si>
  <si>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</si>
  <si>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</si>
  <si>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</si>
  <si>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</si>
  <si>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</si>
  <si>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</si>
  <si>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</si>
  <si>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</si>
  <si>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</si>
  <si>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</si>
  <si>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</si>
  <si>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</si>
  <si>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</si>
  <si>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</si>
  <si>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</si>
  <si>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</si>
  <si>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</si>
  <si>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</si>
  <si>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</si>
  <si>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</si>
  <si>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</si>
  <si>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</si>
  <si>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</si>
  <si>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</si>
  <si>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</si>
  <si>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</si>
  <si>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</si>
  <si>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</si>
  <si>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</si>
  <si>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</si>
  <si>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</si>
  <si>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</si>
  <si>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</si>
  <si>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</si>
  <si>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</si>
  <si>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</si>
  <si>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</si>
  <si>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</si>
  <si>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</si>
  <si>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</si>
  <si>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</si>
  <si>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</si>
  <si>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</si>
  <si>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</si>
  <si>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</si>
  <si>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</si>
  <si>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</si>
  <si>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</si>
  <si>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</si>
  <si>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</si>
  <si>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</si>
  <si>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</si>
  <si>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</si>
  <si>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</si>
  <si>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</si>
  <si>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</si>
  <si>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</si>
  <si>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</si>
  <si>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</si>
  <si>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</si>
  <si>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</si>
  <si>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</si>
  <si>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</si>
  <si>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</si>
  <si>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</si>
  <si>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</si>
  <si>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</si>
  <si>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</si>
  <si>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</si>
  <si>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</si>
  <si>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</si>
  <si>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</si>
  <si>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</si>
  <si>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</si>
  <si>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</si>
  <si>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</si>
  <si>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</si>
  <si>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</si>
  <si>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</si>
  <si>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</si>
  <si>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</si>
  <si>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</si>
  <si>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</si>
  <si>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</si>
  <si>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</si>
  <si>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</si>
  <si>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</si>
  <si>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</si>
  <si>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</si>
  <si>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</si>
  <si>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</si>
  <si>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</si>
  <si>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</si>
  <si>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</si>
  <si>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</si>
  <si>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</si>
  <si>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</si>
  <si>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</si>
  <si>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</si>
  <si>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</si>
  <si>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</si>
  <si>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</si>
  <si>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</si>
  <si>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</si>
  <si>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</si>
  <si>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</si>
  <si>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</si>
  <si>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</si>
  <si>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</si>
  <si>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</si>
  <si>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</si>
  <si>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</si>
  <si>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</si>
  <si>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</si>
  <si>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</si>
  <si>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</si>
  <si>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</si>
  <si>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</si>
  <si>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</si>
  <si>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</si>
  <si>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</si>
  <si>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</si>
  <si>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</si>
  <si>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</si>
  <si>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</si>
  <si>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</si>
  <si>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</si>
  <si>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</si>
  <si>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</si>
  <si>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</si>
  <si>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</si>
  <si>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</si>
  <si>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</si>
  <si>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</si>
  <si>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</si>
  <si>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</si>
  <si>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</si>
  <si>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</si>
  <si>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</si>
  <si>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</si>
  <si>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</si>
  <si>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</si>
  <si>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</si>
  <si>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</si>
  <si>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</si>
  <si>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</si>
  <si>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</si>
  <si>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</si>
  <si>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</si>
  <si>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</si>
  <si>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</si>
  <si>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</si>
  <si>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</si>
  <si>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</si>
  <si>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</si>
  <si>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</si>
  <si>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</si>
  <si>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</si>
  <si>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</si>
  <si>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</si>
  <si>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</si>
  <si>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</si>
  <si>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</si>
  <si>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</si>
  <si>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</si>
  <si>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</si>
  <si>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</si>
  <si>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</si>
  <si>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</si>
  <si>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</si>
  <si>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</si>
  <si>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</si>
  <si>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</si>
  <si>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</si>
  <si>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</si>
  <si>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</si>
  <si>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</si>
  <si>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</si>
  <si>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</si>
  <si>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</si>
  <si>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</si>
  <si>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</si>
  <si>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</si>
  <si>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</si>
  <si>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</si>
  <si>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</si>
  <si>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</si>
  <si>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</si>
  <si>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</si>
  <si>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</si>
  <si>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</si>
  <si>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</si>
  <si>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</si>
  <si>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</si>
  <si>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</si>
  <si>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</si>
  <si>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</si>
  <si>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</si>
  <si>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</si>
  <si>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</si>
  <si>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</si>
  <si>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</si>
  <si>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</si>
  <si>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</si>
  <si>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</si>
  <si>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</si>
  <si>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</si>
  <si>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</si>
  <si>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</si>
  <si>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</si>
  <si>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</si>
  <si>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</si>
  <si>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</si>
  <si>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</si>
  <si>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</si>
  <si>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</si>
  <si>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</si>
  <si>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</si>
  <si>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</si>
  <si>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</si>
  <si>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</si>
  <si>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</si>
  <si>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</si>
  <si>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</si>
  <si>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</si>
  <si>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</si>
  <si>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</si>
  <si>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</si>
  <si>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</si>
  <si>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</si>
  <si>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</si>
  <si>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</si>
  <si>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</si>
  <si>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</si>
  <si>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</si>
  <si>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</si>
  <si>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</si>
  <si>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</si>
  <si>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</si>
  <si>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</si>
  <si>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</si>
  <si>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</si>
  <si>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</si>
  <si>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</si>
  <si>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</si>
  <si>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</si>
  <si>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</si>
  <si>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</si>
  <si>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</si>
  <si>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</si>
  <si>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</si>
  <si>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</si>
  <si>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</si>
  <si>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</si>
  <si>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</si>
  <si>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</si>
  <si>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</si>
  <si>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</si>
  <si>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</si>
  <si>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</si>
  <si>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</si>
  <si>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</si>
  <si>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</si>
  <si>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</si>
  <si>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</si>
  <si>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</si>
  <si>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</si>
  <si>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</si>
  <si>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</si>
  <si>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</si>
  <si>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</si>
  <si>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</si>
  <si>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</si>
  <si>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</si>
  <si>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</si>
  <si>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</si>
  <si>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</si>
  <si>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</si>
  <si>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</si>
  <si>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</si>
  <si>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</si>
  <si>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</si>
  <si>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</si>
  <si>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</si>
  <si>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</si>
  <si>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</si>
  <si>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</si>
  <si>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</si>
  <si>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</si>
  <si>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</si>
  <si>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</si>
  <si>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</si>
  <si>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</si>
  <si>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</si>
  <si>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</si>
  <si>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</si>
  <si>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</si>
  <si>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</si>
  <si>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</si>
  <si>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</si>
  <si>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</si>
  <si>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</si>
  <si>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</si>
  <si>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</si>
  <si>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</si>
  <si>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</si>
  <si>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</si>
  <si>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</si>
  <si>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</si>
  <si>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</si>
  <si>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</si>
  <si>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</si>
  <si>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</si>
  <si>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</si>
  <si>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</si>
  <si>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</si>
  <si>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</si>
  <si>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</si>
  <si>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</si>
  <si>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</si>
  <si>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</si>
  <si>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</si>
  <si>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</si>
  <si>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</si>
  <si>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</si>
  <si>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</si>
  <si>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</si>
  <si>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</si>
  <si>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</si>
  <si>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</si>
  <si>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</si>
  <si>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</si>
  <si>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</si>
  <si>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</si>
  <si>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</si>
  <si>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</si>
  <si>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</si>
  <si>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</si>
  <si>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</si>
  <si>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</si>
  <si>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</si>
  <si>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</si>
  <si>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</si>
  <si>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</si>
  <si>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</si>
  <si>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</si>
  <si>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</si>
  <si>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</si>
  <si>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</si>
  <si>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</si>
  <si>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</si>
  <si>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</si>
  <si>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</si>
  <si>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</si>
  <si>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</si>
  <si>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</si>
  <si>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</si>
  <si>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</si>
  <si>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</si>
  <si>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</si>
  <si>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</si>
  <si>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</si>
  <si>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</si>
  <si>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</si>
  <si>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</si>
  <si>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</si>
  <si>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</si>
  <si>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</si>
  <si>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</si>
  <si>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</si>
  <si>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</si>
  <si>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</si>
  <si>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</si>
  <si>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</si>
  <si>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</si>
  <si>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</si>
  <si>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</si>
  <si>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</si>
  <si>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</si>
  <si>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</si>
  <si>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</si>
  <si>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</si>
  <si>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</si>
  <si>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</si>
  <si>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</si>
  <si>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</si>
  <si>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</si>
  <si>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</si>
  <si>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</si>
  <si>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</si>
  <si>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</si>
  <si>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</si>
  <si>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</si>
  <si>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</si>
  <si>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</si>
  <si>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</si>
  <si>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</si>
  <si>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</si>
  <si>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</si>
  <si>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</si>
  <si>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</si>
  <si>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</si>
  <si>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</si>
  <si>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</si>
  <si>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</si>
  <si>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</si>
  <si>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</si>
  <si>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</si>
  <si>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</si>
  <si>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</si>
  <si>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</si>
  <si>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</si>
  <si>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</si>
  <si>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</si>
  <si>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</si>
  <si>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</si>
  <si>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</si>
  <si>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</si>
  <si>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</si>
  <si>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</si>
  <si>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</si>
  <si>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</si>
  <si>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</si>
  <si>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</si>
  <si>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</si>
  <si>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</si>
  <si>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</si>
  <si>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</si>
  <si>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</si>
  <si>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</si>
  <si>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</si>
  <si>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</si>
  <si>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</si>
  <si>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</si>
  <si>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</si>
  <si>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</si>
  <si>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</si>
  <si>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</si>
  <si>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</si>
  <si>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</si>
  <si>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</si>
  <si>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</si>
  <si>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</si>
  <si>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</si>
  <si>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</si>
  <si>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</si>
  <si>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</si>
  <si>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</si>
  <si>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</si>
  <si>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</si>
  <si>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</si>
  <si>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</si>
  <si>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</si>
  <si>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</si>
  <si>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</si>
  <si>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</si>
  <si>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</si>
  <si>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</si>
  <si>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</si>
  <si>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</si>
  <si>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</si>
  <si>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</si>
  <si>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</si>
  <si>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</si>
  <si>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</si>
  <si>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</si>
  <si>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</si>
  <si>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</si>
  <si>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</si>
  <si>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</si>
  <si>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</si>
  <si>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</si>
  <si>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</si>
  <si>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</si>
  <si>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</si>
  <si>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</si>
  <si>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</si>
  <si>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</si>
  <si>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</si>
  <si>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</si>
  <si>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</si>
  <si>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</si>
  <si>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</si>
  <si>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</si>
  <si>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</si>
  <si>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</si>
  <si>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</si>
  <si>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</si>
  <si>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</si>
  <si>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</si>
  <si>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</si>
  <si>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</si>
  <si>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</si>
  <si>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</si>
  <si>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</si>
  <si>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</si>
  <si>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</si>
  <si>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</si>
  <si>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</si>
  <si>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</si>
  <si>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</si>
  <si>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</si>
  <si>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</si>
  <si>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</si>
  <si>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</si>
  <si>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</si>
  <si>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</si>
  <si>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</si>
  <si>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</si>
  <si>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</si>
  <si>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</si>
  <si>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</si>
  <si>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</si>
  <si>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</si>
  <si>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</si>
  <si>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</si>
  <si>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</si>
  <si>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</si>
  <si>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</si>
  <si>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</si>
  <si>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</si>
  <si>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</si>
  <si>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</si>
  <si>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</si>
  <si>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</si>
  <si>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</si>
  <si>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</si>
  <si>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</si>
  <si>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</si>
  <si>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</si>
  <si>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</si>
  <si>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</si>
  <si>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</si>
  <si>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</si>
  <si>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</si>
  <si>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</si>
  <si>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</si>
  <si>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</si>
  <si>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</si>
  <si>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</si>
  <si>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</si>
  <si>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</si>
  <si>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</si>
  <si>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</si>
  <si>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</si>
  <si>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</si>
  <si>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</si>
  <si>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</si>
  <si>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</si>
  <si>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</si>
  <si>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</si>
  <si>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</si>
  <si>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</si>
  <si>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</si>
  <si>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</si>
  <si>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</si>
  <si>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</si>
  <si>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</si>
  <si>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</si>
  <si>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</si>
  <si>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</si>
  <si>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</si>
  <si>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</si>
  <si>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</si>
  <si>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</si>
  <si>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</si>
  <si>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</si>
  <si>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</si>
  <si>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</si>
  <si>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</si>
  <si>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</si>
  <si>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</si>
  <si>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</si>
  <si>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</si>
  <si>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</si>
  <si>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</si>
  <si>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</si>
  <si>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</si>
  <si>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</si>
  <si>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</si>
  <si>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</si>
  <si>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</si>
  <si>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</si>
  <si>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</si>
  <si>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</si>
  <si>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</si>
  <si>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</si>
  <si>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</si>
  <si>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</si>
  <si>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</si>
  <si>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</si>
  <si>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</si>
  <si>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</si>
  <si>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</si>
  <si>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</si>
  <si>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</si>
  <si>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</si>
  <si>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</si>
  <si>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</si>
  <si>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</si>
  <si>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</si>
  <si>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</si>
  <si>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</si>
  <si>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</si>
  <si>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</si>
  <si>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</si>
  <si>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</si>
  <si>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</si>
  <si>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</si>
  <si>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</si>
  <si>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</si>
  <si>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</si>
  <si>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</si>
  <si>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</si>
  <si>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</si>
  <si>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</si>
  <si>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</si>
  <si>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</si>
  <si>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</si>
  <si>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</si>
  <si>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</si>
  <si>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</si>
  <si>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</si>
  <si>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</si>
  <si>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</si>
  <si>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</si>
  <si>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</si>
  <si>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</si>
  <si>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</si>
  <si>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</si>
  <si>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</si>
  <si>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</si>
  <si>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</si>
  <si>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</si>
  <si>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</si>
  <si>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</si>
  <si>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</si>
  <si>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</si>
  <si>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</si>
  <si>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</si>
  <si>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</si>
  <si>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</si>
  <si>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</si>
  <si>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</si>
  <si>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</si>
  <si>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</si>
  <si>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</si>
  <si>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</si>
  <si>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</si>
  <si>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</si>
  <si>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</si>
  <si>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</si>
  <si>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</si>
  <si>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</si>
  <si>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</si>
  <si>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</si>
  <si>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</si>
  <si>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</si>
  <si>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</si>
  <si>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</si>
  <si>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</si>
  <si>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</si>
  <si>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</si>
  <si>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</si>
  <si>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</si>
  <si>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</si>
  <si>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</si>
  <si>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</si>
  <si>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</si>
  <si>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</si>
  <si>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</si>
  <si>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</si>
  <si>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</si>
  <si>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</si>
  <si>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</si>
  <si>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</si>
  <si>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</si>
  <si>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</si>
  <si>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</si>
  <si>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</si>
  <si>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</si>
  <si>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</si>
  <si>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</si>
  <si>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</si>
  <si>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</si>
  <si>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</si>
  <si>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</si>
  <si>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</si>
  <si>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</si>
  <si>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</si>
  <si>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</si>
  <si>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</si>
  <si>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</si>
  <si>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</si>
  <si>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</si>
  <si>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</si>
  <si>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</si>
  <si>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</si>
  <si>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</si>
  <si>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</si>
  <si>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</si>
  <si>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</si>
  <si>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</si>
  <si>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</si>
  <si>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</si>
  <si>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</si>
  <si>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</si>
  <si>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</si>
  <si>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</si>
  <si>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</si>
  <si>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</si>
  <si>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</si>
  <si>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</si>
  <si>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</si>
  <si>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</si>
  <si>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</si>
  <si>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</si>
  <si>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</si>
  <si>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</si>
  <si>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</si>
  <si>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</si>
  <si>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</si>
  <si>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</si>
  <si>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</si>
  <si>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</si>
  <si>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</si>
  <si>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</si>
  <si>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</si>
  <si>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</si>
  <si>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</si>
  <si>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</si>
  <si>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</si>
  <si>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</si>
  <si>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</si>
  <si>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</si>
  <si>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</si>
  <si>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</si>
  <si>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</si>
  <si>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</si>
  <si>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</si>
  <si>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</si>
  <si>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</si>
  <si>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</si>
  <si>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</si>
  <si>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</si>
  <si>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</si>
  <si>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</si>
  <si>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</si>
  <si>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</si>
  <si>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</si>
  <si>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</si>
  <si>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</si>
  <si>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</si>
  <si>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</si>
  <si>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</si>
  <si>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</si>
  <si>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</si>
  <si>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</si>
  <si>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</si>
  <si>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</si>
  <si>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</si>
  <si>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</si>
  <si>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</si>
  <si>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</si>
  <si>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</si>
  <si>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</si>
  <si>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</si>
  <si>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</si>
  <si>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</si>
  <si>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</si>
  <si>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</si>
  <si>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</si>
  <si>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</si>
  <si>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</si>
  <si>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</si>
  <si>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</si>
  <si>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</si>
  <si>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</si>
  <si>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</si>
  <si>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</si>
  <si>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</si>
  <si>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</si>
  <si>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</si>
  <si>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</si>
  <si>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</si>
  <si>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</si>
  <si>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</si>
  <si>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</si>
  <si>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</si>
  <si>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</si>
  <si>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</si>
  <si>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</si>
  <si>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</si>
  <si>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</si>
  <si>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</si>
  <si>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</si>
  <si>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</si>
  <si>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</si>
  <si>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</si>
  <si>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</si>
  <si>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</si>
  <si>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</si>
  <si>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</si>
  <si>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</si>
  <si>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</si>
  <si>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</si>
  <si>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</si>
  <si>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</si>
  <si>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</si>
  <si>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</si>
  <si>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</si>
  <si>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</si>
  <si>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</si>
  <si>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</si>
  <si>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</si>
  <si>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</si>
  <si>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</si>
  <si>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</si>
  <si>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</si>
  <si>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</si>
  <si>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</si>
  <si>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</si>
  <si>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</si>
  <si>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</si>
  <si>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</si>
  <si>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</si>
  <si>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</si>
  <si>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</si>
  <si>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</si>
  <si>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</si>
  <si>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</si>
  <si>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</si>
  <si>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</si>
  <si>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</si>
  <si>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</si>
  <si>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</si>
  <si>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</si>
  <si>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</si>
  <si>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</si>
  <si>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</si>
  <si>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</si>
  <si>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</si>
  <si>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</si>
  <si>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</si>
  <si>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</si>
  <si>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</si>
  <si>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</si>
  <si>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</si>
  <si>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</si>
  <si>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</si>
  <si>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</si>
  <si>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</si>
  <si>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</si>
  <si>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</si>
  <si>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</si>
  <si>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</si>
  <si>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</si>
  <si>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</si>
  <si>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</si>
  <si>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</si>
  <si>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</si>
  <si>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</si>
  <si>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</si>
  <si>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</si>
  <si>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</si>
  <si>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</si>
  <si>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</si>
  <si>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</si>
  <si>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</si>
  <si>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</si>
  <si>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</si>
  <si>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</si>
  <si>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</si>
  <si>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</si>
  <si>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</si>
  <si>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</si>
  <si>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</si>
  <si>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</si>
  <si>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</si>
  <si>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</si>
  <si>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</si>
  <si>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</si>
  <si>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</si>
  <si>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</si>
  <si>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</si>
  <si>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</si>
  <si>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</si>
  <si>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</si>
  <si>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</si>
  <si>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</si>
  <si>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</si>
  <si>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</si>
  <si>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</si>
  <si>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</si>
  <si>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</si>
  <si>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</si>
  <si>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</si>
  <si>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</si>
  <si>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</si>
  <si>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</si>
  <si>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</si>
  <si>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</si>
  <si>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</si>
  <si>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</si>
  <si>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</si>
  <si>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</si>
  <si>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</si>
  <si>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</si>
  <si>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</si>
  <si>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</si>
  <si>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</si>
  <si>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</si>
  <si>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</si>
  <si>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</si>
  <si>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</si>
  <si>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</si>
  <si>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</si>
  <si>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</si>
  <si>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</si>
  <si>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</si>
  <si>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</si>
  <si>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</si>
  <si>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</si>
  <si>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</si>
  <si>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</si>
  <si>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</si>
  <si>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</si>
  <si>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</si>
  <si>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</si>
  <si>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</si>
  <si>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</si>
  <si>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</si>
  <si>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</si>
  <si>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</si>
  <si>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</si>
  <si>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</si>
  <si>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</si>
  <si>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</si>
  <si>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</si>
  <si>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</si>
  <si>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</si>
  <si>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</si>
  <si>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</si>
  <si>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</si>
  <si>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</si>
  <si>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</si>
  <si>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</si>
  <si>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</si>
  <si>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</si>
  <si>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</si>
  <si>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</si>
  <si>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</si>
  <si>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</si>
  <si>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</si>
  <si>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</si>
  <si>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</si>
  <si>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</si>
  <si>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</si>
  <si>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</si>
  <si>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</si>
  <si>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</si>
  <si>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</si>
  <si>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</si>
  <si>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</si>
  <si>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</si>
  <si>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</si>
  <si>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</si>
  <si>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</si>
  <si>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</si>
  <si>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</si>
  <si>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</si>
  <si>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</si>
  <si>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</si>
  <si>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</si>
  <si>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</si>
  <si>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</si>
  <si>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</si>
  <si>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</si>
  <si>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</si>
  <si>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</si>
  <si>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</si>
  <si>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</si>
  <si>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</si>
  <si>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</si>
  <si>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</si>
  <si>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</si>
  <si>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</si>
  <si>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</si>
  <si>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</si>
  <si>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</si>
  <si>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</si>
  <si>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</si>
  <si>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</si>
  <si>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</si>
  <si>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</si>
  <si>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</si>
  <si>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</si>
  <si>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</si>
  <si>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</si>
  <si>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</si>
  <si>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</si>
  <si>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</si>
  <si>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</si>
  <si>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</si>
  <si>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</si>
  <si>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</si>
  <si>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</si>
  <si>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</si>
  <si>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</si>
  <si>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</si>
  <si>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</si>
  <si>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</si>
  <si>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</si>
  <si>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</si>
  <si>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</si>
  <si>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</si>
  <si>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</si>
  <si>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</si>
  <si>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</si>
  <si>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</si>
  <si>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</si>
  <si>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</si>
  <si>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</si>
  <si>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</si>
  <si>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</si>
  <si>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</si>
  <si>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</si>
  <si>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</si>
  <si>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</si>
  <si>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</si>
  <si>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</si>
  <si>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</si>
  <si>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</si>
  <si>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</si>
  <si>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</si>
  <si>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</si>
  <si>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</si>
  <si>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</si>
  <si>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</si>
  <si>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</si>
  <si>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</si>
  <si>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</si>
  <si>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</si>
  <si>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</si>
  <si>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</si>
  <si>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</si>
  <si>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</si>
  <si>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</si>
  <si>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</si>
  <si>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</si>
  <si>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</si>
  <si>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</si>
  <si>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</si>
  <si>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</si>
  <si>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</si>
  <si>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</si>
  <si>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</si>
  <si>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</si>
  <si>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</si>
  <si>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</si>
  <si>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</si>
  <si>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</si>
  <si>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</si>
  <si>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</si>
  <si>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</si>
  <si>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</si>
  <si>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</si>
  <si>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</si>
  <si>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</si>
  <si>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</si>
  <si>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</si>
  <si>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</si>
  <si>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</si>
  <si>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</si>
  <si>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</si>
  <si>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</si>
  <si>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</si>
  <si>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</si>
  <si>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</si>
  <si>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</si>
  <si>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</si>
  <si>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</si>
  <si>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</si>
  <si>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</si>
  <si>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</si>
  <si>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</si>
  <si>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</si>
  <si>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</si>
  <si>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</si>
  <si>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</si>
  <si>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</si>
  <si>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</si>
  <si>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</si>
  <si>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</si>
  <si>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</si>
  <si>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</si>
  <si>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</si>
  <si>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</si>
  <si>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</si>
  <si>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</si>
  <si>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</si>
  <si>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</si>
  <si>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</si>
  <si>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</si>
  <si>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</si>
  <si>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</si>
  <si>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</si>
  <si>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</si>
  <si>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</si>
  <si>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</si>
  <si>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</si>
  <si>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</si>
  <si>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</si>
  <si>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</si>
  <si>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</si>
  <si>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</si>
  <si>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</si>
  <si>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</si>
  <si>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</si>
  <si>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</si>
  <si>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</si>
  <si>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</si>
  <si>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</si>
  <si>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</si>
  <si>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</si>
  <si>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</si>
  <si>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</si>
  <si>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</si>
  <si>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</si>
  <si>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</si>
  <si>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</si>
  <si>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</si>
  <si>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</si>
  <si>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</si>
  <si>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</si>
  <si>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</si>
  <si>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</si>
  <si>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</si>
  <si>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</si>
  <si>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</si>
  <si>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</si>
  <si>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</si>
  <si>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</si>
  <si>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</si>
  <si>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</si>
  <si>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</si>
  <si>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</si>
  <si>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</si>
  <si>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</si>
  <si>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</si>
  <si>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</si>
  <si>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</si>
  <si>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</si>
  <si>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</si>
  <si>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</si>
  <si>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</si>
  <si>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</si>
  <si>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</si>
  <si>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</si>
  <si>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</si>
  <si>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</si>
  <si>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</si>
  <si>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</si>
  <si>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</si>
  <si>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</si>
  <si>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</si>
  <si>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</si>
  <si>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</si>
  <si>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</si>
  <si>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</si>
  <si>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</si>
  <si>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</si>
  <si>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</si>
  <si>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</si>
  <si>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</si>
  <si>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</si>
  <si>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</si>
  <si>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</si>
  <si>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</si>
  <si>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</si>
  <si>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</si>
  <si>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</si>
  <si>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</si>
  <si>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</si>
  <si>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</si>
  <si>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</si>
  <si>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</si>
  <si>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</si>
  <si>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</si>
  <si>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</si>
  <si>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</si>
  <si>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</si>
  <si>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</si>
  <si>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</si>
  <si>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</si>
  <si>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</si>
  <si>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</si>
  <si>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</si>
  <si>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</si>
  <si>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</si>
  <si>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</si>
  <si>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</si>
  <si>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</si>
  <si>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</si>
  <si>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</si>
  <si>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</si>
  <si>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</si>
  <si>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</si>
  <si>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</si>
  <si>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</si>
  <si>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</si>
  <si>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</si>
  <si>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</si>
  <si>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</si>
  <si>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</si>
  <si>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</si>
  <si>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</si>
  <si>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</si>
  <si>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</si>
  <si>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</si>
  <si>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</si>
  <si>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</si>
  <si>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</si>
  <si>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</si>
  <si>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</si>
  <si>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</si>
  <si>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</si>
  <si>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</si>
  <si>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</si>
  <si>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</si>
  <si>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</si>
  <si>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</si>
  <si>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</si>
  <si>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</si>
  <si>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</si>
  <si>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</si>
  <si>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</si>
  <si>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</si>
  <si>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</si>
  <si>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</si>
  <si>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</si>
  <si>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</si>
  <si>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</si>
  <si>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</si>
  <si>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</si>
  <si>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</si>
  <si>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</si>
  <si>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</si>
  <si>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</si>
  <si>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</si>
  <si>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</si>
  <si>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</si>
  <si>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</si>
  <si>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</si>
  <si>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</si>
  <si>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</si>
  <si>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</si>
  <si>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</si>
  <si>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</si>
  <si>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</si>
  <si>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</si>
  <si>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</si>
  <si>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</si>
  <si>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</si>
  <si>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</si>
  <si>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</si>
  <si>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</si>
  <si>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</si>
  <si>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</si>
  <si>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</si>
  <si>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</si>
  <si>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</si>
  <si>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</si>
  <si>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</si>
  <si>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</si>
  <si>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</si>
  <si>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</si>
  <si>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</si>
  <si>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</si>
  <si>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</si>
  <si>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</si>
  <si>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</si>
  <si>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</si>
  <si>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</si>
  <si>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</si>
  <si>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</si>
  <si>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</si>
  <si>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</si>
  <si>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</si>
  <si>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</si>
  <si>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</si>
  <si>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</si>
  <si>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</si>
  <si>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</si>
  <si>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</si>
  <si>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</si>
  <si>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</si>
  <si>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</si>
  <si>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</si>
  <si>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</si>
  <si>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</si>
  <si>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</si>
  <si>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</si>
  <si>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</si>
  <si>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</si>
  <si>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</si>
  <si>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</si>
  <si>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</si>
  <si>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</si>
  <si>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</si>
  <si>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</si>
  <si>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</si>
  <si>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</si>
  <si>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</si>
  <si>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</si>
  <si>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</si>
  <si>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</si>
  <si>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</si>
  <si>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</si>
  <si>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</si>
  <si>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</si>
  <si>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</si>
  <si>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</si>
  <si>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</si>
  <si>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</si>
  <si>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</si>
  <si>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</si>
  <si>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</si>
  <si>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</si>
  <si>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</si>
  <si>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</si>
  <si>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</si>
  <si>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</si>
  <si>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</si>
  <si>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</si>
  <si>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</si>
  <si>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</si>
  <si>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</si>
  <si>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</si>
  <si>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</si>
  <si>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</si>
  <si>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</si>
  <si>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</si>
  <si>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</si>
  <si>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</si>
  <si>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</si>
  <si>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</si>
  <si>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</si>
  <si>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</si>
  <si>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</si>
  <si>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</si>
  <si>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</si>
  <si>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</si>
  <si>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</si>
  <si>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</si>
  <si>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</si>
  <si>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</si>
  <si>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</si>
  <si>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</si>
  <si>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</si>
  <si>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</si>
  <si>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</si>
  <si>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</si>
  <si>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</si>
  <si>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</si>
  <si>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</si>
  <si>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</si>
  <si>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</si>
  <si>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</si>
  <si>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</si>
  <si>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</si>
  <si>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</si>
  <si>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</si>
  <si>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</si>
  <si>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</si>
  <si>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</si>
  <si>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</si>
  <si>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</si>
  <si>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</si>
  <si>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</si>
  <si>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</si>
  <si>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</si>
  <si>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</si>
  <si>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</si>
  <si>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</si>
  <si>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</si>
  <si>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</si>
  <si>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</si>
  <si>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</si>
  <si>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</si>
  <si>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</si>
  <si>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</si>
  <si>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</si>
  <si>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</si>
  <si>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</si>
  <si>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</si>
  <si>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</si>
  <si>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</si>
  <si>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</si>
  <si>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</si>
  <si>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</si>
  <si>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</si>
  <si>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</si>
  <si>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</si>
  <si>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</si>
  <si>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</si>
  <si>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</si>
  <si>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</si>
  <si>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</si>
  <si>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</si>
  <si>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</si>
  <si>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</si>
  <si>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</si>
  <si>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</si>
  <si>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</si>
  <si>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</si>
  <si>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</si>
  <si>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</si>
  <si>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</si>
  <si>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</si>
  <si>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</si>
  <si>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</si>
  <si>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</si>
  <si>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</si>
  <si>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</si>
  <si>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</si>
  <si>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</si>
  <si>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</si>
  <si>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</si>
  <si>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</si>
  <si>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</si>
  <si>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</si>
  <si>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</si>
  <si>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</si>
  <si>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</si>
  <si>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</si>
  <si>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</si>
  <si>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</si>
  <si>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</si>
  <si>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</si>
  <si>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</si>
  <si>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</si>
  <si>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</si>
  <si>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</si>
  <si>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</si>
  <si>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</si>
  <si>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</si>
  <si>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</si>
  <si>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</si>
  <si>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</si>
  <si>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</si>
  <si>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</si>
  <si>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</si>
  <si>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</si>
  <si>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</si>
  <si>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</si>
  <si>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</si>
  <si>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</si>
  <si>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</si>
  <si>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</si>
  <si>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</si>
  <si>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</si>
  <si>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</si>
  <si>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</si>
  <si>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</si>
  <si>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</si>
  <si>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</si>
  <si>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</si>
  <si>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</si>
  <si>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</si>
  <si>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</si>
  <si>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</si>
  <si>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</si>
  <si>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</si>
  <si>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</si>
  <si>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</si>
  <si>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</si>
  <si>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</si>
  <si>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</si>
  <si>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</si>
  <si>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</si>
  <si>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</si>
  <si>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</si>
  <si>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</si>
  <si>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</si>
  <si>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</si>
  <si>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</si>
  <si>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</si>
  <si>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</si>
  <si>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</si>
  <si>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</si>
  <si>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</si>
  <si>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</si>
  <si>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</si>
  <si>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</si>
  <si>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</si>
  <si>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</si>
  <si>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</si>
  <si>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</si>
  <si>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</si>
  <si>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</si>
  <si>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</si>
  <si>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</si>
  <si>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</si>
  <si>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</si>
  <si>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</si>
  <si>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</si>
  <si>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</si>
  <si>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</si>
  <si>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</si>
  <si>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</si>
  <si>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</si>
  <si>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</si>
  <si>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</si>
  <si>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</si>
  <si>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</si>
  <si>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</si>
  <si>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</si>
  <si>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</si>
  <si>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</si>
  <si>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</si>
  <si>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</si>
  <si>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</si>
  <si>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</si>
  <si>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</si>
  <si>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</si>
  <si>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</si>
  <si>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</si>
  <si>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</si>
  <si>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</si>
  <si>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</si>
  <si>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</si>
  <si>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</si>
  <si>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</si>
  <si>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</si>
  <si>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</si>
  <si>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</si>
  <si>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</si>
  <si>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</si>
  <si>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</si>
  <si>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</si>
  <si>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</si>
  <si>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</si>
  <si>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</si>
  <si>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</si>
  <si>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</si>
  <si>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</si>
  <si>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</si>
  <si>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</si>
  <si>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</si>
  <si>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</si>
  <si>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</si>
  <si>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</si>
  <si>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</si>
  <si>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</si>
  <si>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</si>
  <si>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</si>
  <si>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</si>
  <si>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</si>
  <si>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</si>
  <si>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</si>
  <si>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</si>
  <si>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</si>
  <si>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</si>
  <si>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</si>
  <si>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</si>
  <si>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</si>
  <si>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</si>
  <si>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</si>
  <si>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</si>
  <si>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</si>
  <si>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</si>
  <si>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</si>
  <si>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</si>
  <si>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</si>
  <si>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</si>
  <si>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</si>
  <si>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</si>
  <si>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</si>
  <si>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</si>
  <si>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</si>
  <si>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</si>
  <si>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</si>
  <si>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</si>
  <si>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</si>
  <si>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</si>
  <si>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</si>
  <si>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</si>
  <si>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</si>
  <si>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</si>
  <si>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</si>
  <si>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</si>
  <si>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</si>
  <si>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</si>
  <si>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</si>
  <si>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</si>
  <si>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</si>
  <si>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</si>
  <si>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</si>
  <si>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</si>
  <si>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</si>
  <si>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</si>
  <si>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</si>
  <si>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</si>
  <si>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</si>
  <si>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</si>
  <si>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</si>
  <si>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</si>
  <si>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</si>
  <si>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</si>
  <si>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</si>
  <si>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</si>
  <si>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</si>
  <si>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</si>
  <si>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</si>
  <si>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</si>
  <si>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</si>
  <si>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</si>
  <si>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</si>
  <si>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</si>
  <si>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</si>
  <si>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</si>
  <si>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</si>
  <si>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</si>
  <si>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</si>
  <si>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</si>
  <si>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</si>
  <si>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</si>
  <si>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</si>
  <si>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</si>
  <si>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</si>
  <si>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</si>
  <si>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</si>
  <si>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</si>
  <si>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</si>
  <si>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</si>
  <si>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</si>
  <si>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</si>
  <si>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</si>
  <si>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</si>
  <si>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</si>
  <si>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</si>
  <si>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</si>
  <si>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</si>
  <si>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</si>
  <si>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</si>
  <si>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</si>
  <si>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</si>
  <si>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</si>
  <si>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</si>
  <si>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</si>
  <si>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</si>
  <si>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</si>
  <si>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</si>
  <si>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</si>
  <si>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</si>
  <si>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</si>
  <si>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</si>
  <si>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</si>
  <si>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</si>
  <si>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</si>
  <si>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</si>
  <si>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</si>
  <si>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</si>
  <si>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</si>
  <si>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</si>
  <si>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</si>
  <si>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</si>
  <si>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</si>
  <si>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</si>
  <si>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</si>
  <si>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</si>
  <si>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</si>
  <si>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</si>
  <si>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</si>
  <si>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</si>
  <si>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</si>
  <si>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</si>
  <si>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</si>
  <si>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</si>
  <si>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</si>
  <si>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</si>
  <si>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</si>
  <si>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</si>
  <si>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</si>
  <si>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</si>
  <si>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</si>
  <si>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</si>
  <si>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</si>
  <si>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</si>
  <si>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</si>
  <si>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</si>
  <si>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</si>
  <si>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</si>
  <si>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</si>
  <si>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</si>
  <si>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</si>
  <si>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</si>
  <si>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</si>
  <si>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</si>
  <si>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</si>
  <si>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</si>
  <si>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</si>
  <si>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</si>
  <si>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</si>
  <si>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</si>
  <si>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</si>
  <si>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</si>
  <si>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</si>
  <si>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</si>
  <si>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</si>
  <si>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</si>
  <si>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</si>
  <si>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</si>
  <si>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</si>
  <si>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</si>
  <si>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</si>
  <si>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</si>
  <si>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</si>
  <si>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</si>
  <si>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</si>
  <si>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</si>
  <si>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</si>
  <si>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</si>
  <si>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</si>
  <si>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</si>
  <si>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</si>
  <si>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</si>
  <si>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</si>
  <si>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</si>
  <si>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</si>
  <si>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</si>
  <si>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</si>
  <si>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</si>
  <si>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</si>
  <si>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</si>
  <si>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</si>
  <si>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</si>
  <si>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</si>
  <si>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</si>
  <si>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</si>
  <si>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</si>
  <si>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</si>
  <si>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</si>
  <si>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</si>
  <si>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</si>
  <si>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</si>
  <si>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</si>
  <si>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</si>
  <si>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</si>
  <si>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</si>
  <si>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</si>
  <si>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</si>
  <si>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</si>
  <si>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</si>
  <si>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</si>
  <si>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</si>
  <si>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</si>
  <si>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</si>
  <si>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</si>
  <si>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</si>
  <si>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</si>
  <si>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</si>
  <si>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</si>
  <si>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</si>
  <si>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</si>
  <si>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</si>
  <si>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</si>
  <si>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</si>
  <si>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</si>
  <si>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</si>
  <si>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</si>
  <si>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</si>
  <si>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</si>
  <si>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</si>
  <si>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</si>
  <si>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</si>
  <si>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</si>
  <si>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</si>
  <si>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</si>
  <si>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</si>
  <si>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</si>
  <si>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</si>
  <si>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</si>
  <si>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</si>
  <si>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</si>
  <si>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</si>
  <si>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</si>
  <si>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</si>
  <si>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</si>
  <si>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</si>
  <si>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</si>
  <si>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</si>
  <si>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</si>
  <si>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</si>
  <si>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</si>
  <si>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</si>
  <si>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</si>
  <si>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</si>
  <si>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</si>
  <si>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</si>
  <si>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</si>
  <si>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</si>
  <si>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</si>
  <si>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</si>
  <si>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</si>
  <si>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</si>
  <si>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</si>
  <si>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</si>
  <si>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</si>
  <si>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</si>
  <si>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</si>
  <si>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</si>
  <si>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</si>
  <si>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</si>
  <si>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</si>
  <si>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</si>
  <si>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</si>
  <si>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</si>
  <si>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</si>
  <si>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</si>
  <si>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</si>
  <si>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</si>
  <si>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</si>
  <si>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</si>
  <si>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</si>
  <si>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</si>
  <si>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</si>
  <si>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</si>
  <si>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</si>
  <si>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</si>
  <si>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</si>
  <si>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</si>
  <si>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</si>
  <si>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</si>
  <si>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</si>
  <si>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</si>
  <si>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</si>
  <si>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</si>
  <si>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</si>
  <si>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</si>
  <si>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</si>
  <si>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</si>
  <si>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</si>
  <si>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</si>
  <si>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</si>
  <si>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</si>
  <si>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</si>
  <si>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</si>
  <si>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</si>
  <si>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</si>
  <si>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</si>
  <si>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</si>
  <si>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</si>
  <si>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</si>
  <si>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</si>
  <si>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</si>
  <si>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</si>
  <si>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</si>
  <si>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</si>
  <si>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</si>
  <si>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</si>
  <si>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</si>
  <si>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</si>
  <si>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</si>
  <si>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</si>
  <si>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</si>
  <si>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</si>
  <si>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</si>
  <si>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</si>
  <si>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</si>
  <si>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</si>
  <si>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</si>
  <si>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</si>
  <si>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</si>
  <si>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</si>
  <si>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</si>
  <si>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</si>
  <si>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</si>
  <si>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</si>
  <si>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</si>
  <si>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</si>
  <si>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</si>
  <si>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</si>
  <si>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</si>
  <si>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</si>
  <si>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</si>
  <si>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</si>
  <si>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</si>
  <si>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</si>
  <si>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</si>
  <si>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</si>
  <si>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</si>
  <si>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</si>
  <si>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</si>
  <si>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</si>
  <si>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</si>
  <si>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</si>
  <si>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</si>
  <si>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</si>
  <si>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</si>
  <si>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</si>
  <si>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</si>
  <si>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</si>
  <si>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</si>
  <si>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</si>
  <si>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</si>
  <si>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</si>
  <si>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</si>
  <si>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</si>
  <si>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</si>
  <si>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</si>
  <si>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</si>
  <si>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</si>
  <si>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</si>
  <si>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</si>
  <si>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</si>
  <si>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</si>
  <si>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</si>
  <si>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</si>
  <si>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</si>
  <si>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</si>
  <si>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</si>
  <si>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</si>
  <si>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</si>
  <si>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</si>
  <si>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</si>
  <si>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</si>
  <si>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</si>
  <si>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</si>
  <si>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</si>
  <si>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</si>
  <si>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</si>
  <si>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</si>
  <si>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</si>
  <si>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</si>
  <si>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</si>
  <si>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</si>
  <si>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</si>
  <si>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</si>
  <si>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</si>
  <si>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</si>
  <si>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</si>
  <si>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</si>
  <si>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</si>
  <si>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</si>
  <si>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</si>
  <si>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</si>
  <si>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</si>
  <si>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</si>
  <si>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</si>
  <si>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</si>
  <si>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</si>
  <si>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</si>
  <si>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</si>
  <si>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</si>
  <si>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</si>
  <si>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</si>
  <si>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</si>
  <si>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</si>
  <si>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</si>
  <si>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</si>
  <si>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</si>
  <si>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</si>
  <si>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</si>
  <si>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</si>
  <si>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</si>
  <si>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</si>
  <si>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</si>
  <si>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</si>
  <si>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</si>
  <si>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</si>
  <si>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</si>
  <si>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</si>
  <si>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</si>
  <si>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</si>
  <si>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</si>
  <si>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</si>
  <si>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</si>
  <si>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</si>
  <si>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</si>
  <si>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</si>
  <si>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</si>
  <si>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</si>
  <si>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</si>
  <si>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</si>
  <si>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</si>
  <si>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</si>
  <si>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</si>
  <si>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</si>
  <si>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</si>
  <si>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</si>
  <si>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</si>
  <si>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</si>
  <si>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</si>
  <si>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</si>
  <si>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</si>
  <si>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</si>
  <si>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</si>
  <si>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</si>
  <si>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</si>
  <si>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</si>
  <si>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</si>
  <si>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</si>
  <si>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</si>
  <si>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</si>
  <si>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</si>
  <si>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</si>
  <si>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</si>
  <si>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</si>
  <si>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</si>
  <si>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</si>
  <si>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</si>
  <si>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</si>
  <si>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</si>
  <si>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</si>
  <si>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</si>
  <si>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</si>
  <si>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</si>
  <si>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</si>
  <si>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</si>
  <si>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</si>
  <si>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</si>
  <si>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</si>
  <si>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</si>
  <si>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</si>
  <si>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</si>
  <si>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</si>
  <si>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</si>
  <si>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</si>
  <si>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</si>
  <si>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</si>
  <si>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</si>
  <si>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</si>
  <si>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</si>
  <si>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</si>
  <si>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</si>
  <si>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</si>
  <si>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</si>
  <si>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</si>
  <si>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</si>
  <si>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</si>
  <si>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</si>
  <si>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</si>
  <si>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</si>
  <si>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</si>
  <si>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</si>
  <si>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</si>
  <si>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</si>
  <si>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</si>
  <si>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</si>
  <si>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</si>
  <si>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</si>
  <si>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</si>
  <si>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</si>
  <si>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</si>
  <si>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</si>
  <si>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</si>
  <si>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</si>
  <si>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</si>
  <si>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</si>
  <si>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</si>
  <si>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</si>
  <si>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</si>
  <si>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</si>
  <si>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</si>
  <si>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</si>
  <si>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</si>
  <si>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</si>
  <si>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</si>
  <si>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</si>
  <si>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</si>
  <si>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</si>
  <si>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</si>
  <si>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</si>
  <si>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</si>
  <si>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</si>
  <si>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</si>
  <si>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</si>
  <si>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</si>
  <si>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</si>
  <si>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</si>
  <si>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</si>
  <si>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</si>
  <si>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</si>
  <si>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</si>
  <si>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</si>
  <si>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</si>
  <si>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</si>
  <si>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</si>
  <si>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</si>
  <si>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</si>
  <si>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</si>
  <si>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</si>
  <si>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</si>
  <si>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</si>
  <si>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</si>
  <si>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</si>
  <si>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</si>
  <si>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</si>
  <si>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</si>
  <si>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</si>
  <si>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</si>
  <si>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</si>
  <si>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</si>
  <si>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</si>
  <si>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</si>
  <si>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</si>
  <si>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</si>
  <si>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</si>
  <si>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</si>
  <si>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</si>
  <si>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</si>
  <si>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</si>
  <si>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</si>
  <si>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</si>
  <si>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</si>
  <si>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</si>
  <si>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</si>
  <si>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</si>
  <si>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</si>
  <si>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</si>
  <si>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</si>
  <si>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</si>
  <si>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</si>
  <si>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</si>
  <si>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</si>
  <si>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</si>
  <si>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</si>
  <si>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</si>
  <si>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</si>
  <si>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</si>
  <si>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</si>
  <si>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</si>
  <si>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</si>
  <si>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</si>
  <si>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</si>
  <si>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</si>
  <si>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</si>
  <si>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</si>
  <si>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</si>
  <si>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</si>
  <si>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</si>
  <si>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</si>
  <si>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</si>
  <si>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</si>
  <si>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</si>
  <si>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</si>
  <si>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</si>
  <si>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</si>
  <si>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</si>
  <si>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</si>
  <si>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</si>
  <si>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</si>
  <si>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</si>
  <si>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</si>
  <si>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</si>
  <si>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</si>
  <si>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</si>
  <si>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</si>
  <si>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</si>
  <si>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</si>
  <si>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</si>
  <si>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</si>
  <si>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</si>
  <si>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</si>
  <si>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</si>
  <si>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</si>
  <si>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</si>
  <si>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</si>
  <si>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</si>
  <si>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</si>
  <si>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</si>
  <si>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</si>
  <si>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</si>
  <si>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</si>
  <si>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</si>
  <si>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</si>
  <si>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</si>
  <si>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</si>
  <si>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</si>
  <si>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</si>
  <si>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</si>
  <si>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</si>
  <si>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</si>
  <si>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</si>
  <si>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</si>
  <si>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</si>
  <si>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</si>
  <si>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</si>
  <si>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</si>
  <si>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</si>
  <si>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</si>
  <si>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</si>
  <si>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</si>
  <si>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</si>
  <si>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</si>
  <si>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</si>
  <si>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</si>
  <si>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</si>
  <si>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</si>
  <si>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</si>
  <si>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</si>
  <si>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</si>
  <si>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</si>
  <si>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</si>
  <si>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</si>
  <si>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</si>
  <si>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</si>
  <si>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</si>
  <si>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</si>
  <si>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</si>
  <si>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</si>
  <si>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</si>
  <si>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</si>
  <si>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</si>
  <si>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</si>
  <si>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</si>
  <si>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</si>
  <si>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</si>
  <si>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</si>
  <si>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</si>
  <si>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</si>
  <si>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</si>
  <si>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</si>
  <si>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</si>
  <si>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</si>
  <si>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</si>
  <si>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</si>
  <si>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</si>
  <si>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</si>
  <si>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</si>
  <si>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</si>
  <si>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</si>
  <si>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</si>
  <si>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</si>
  <si>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</si>
  <si>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</si>
  <si>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</si>
  <si>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</si>
  <si>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</si>
  <si>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</si>
  <si>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</si>
  <si>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</si>
  <si>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</si>
  <si>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</si>
  <si>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</si>
  <si>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</si>
  <si>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</si>
  <si>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</si>
  <si>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</si>
  <si>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</si>
  <si>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</si>
  <si>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</si>
  <si>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</si>
  <si>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</si>
  <si>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</si>
  <si>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</si>
  <si>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</si>
  <si>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</si>
  <si>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</si>
  <si>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</si>
  <si>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</si>
  <si>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</si>
  <si>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</si>
  <si>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</si>
  <si>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</si>
  <si>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</si>
  <si>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</si>
  <si>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</si>
  <si>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</si>
  <si>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</si>
  <si>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</si>
  <si>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</si>
  <si>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</si>
  <si>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</si>
  <si>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</si>
  <si>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</si>
  <si>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</si>
  <si>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</si>
  <si>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</si>
  <si>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</si>
  <si>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</si>
  <si>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</si>
  <si>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</si>
  <si>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</si>
  <si>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</si>
  <si>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</si>
  <si>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</si>
  <si>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</si>
  <si>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</si>
  <si>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</si>
  <si>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</si>
  <si>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</si>
  <si>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</si>
  <si>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</si>
  <si>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</si>
  <si>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</si>
  <si>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</si>
  <si>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</si>
  <si>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</si>
  <si>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</si>
  <si>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</si>
  <si>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</si>
  <si>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</si>
  <si>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</si>
  <si>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</si>
  <si>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</si>
  <si>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</si>
  <si>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</si>
  <si>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</si>
  <si>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</si>
  <si>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</si>
  <si>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</si>
  <si>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</si>
  <si>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</si>
  <si>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</si>
  <si>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</si>
  <si>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</si>
  <si>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</si>
  <si>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</si>
  <si>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</si>
  <si>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</si>
  <si>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</si>
  <si>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</si>
  <si>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</si>
  <si>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</si>
  <si>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</si>
  <si>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</si>
  <si>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</si>
  <si>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</si>
  <si>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</si>
  <si>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</si>
  <si>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</si>
  <si>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</si>
  <si>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</si>
  <si>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</si>
  <si>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</si>
  <si>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</si>
  <si>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</si>
  <si>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</si>
  <si>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</si>
  <si>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</si>
  <si>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</si>
  <si>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</si>
  <si>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</si>
  <si>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</si>
  <si>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</si>
  <si>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</si>
  <si>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</si>
  <si>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</si>
  <si>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</si>
  <si>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</si>
  <si>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</si>
  <si>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</si>
  <si>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</si>
  <si>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</si>
  <si>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</si>
  <si>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</si>
  <si>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</si>
  <si>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</si>
  <si>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</si>
  <si>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</si>
  <si>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</si>
  <si>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</si>
  <si>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</si>
  <si>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</si>
  <si>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</si>
  <si>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</si>
  <si>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</si>
  <si>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</si>
  <si>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</si>
  <si>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</si>
  <si>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</si>
  <si>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</si>
  <si>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</si>
  <si>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</si>
  <si>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</si>
  <si>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</si>
  <si>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</si>
  <si>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</si>
  <si>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</si>
  <si>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</si>
  <si>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</si>
  <si>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</si>
  <si>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</si>
  <si>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</si>
  <si>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</si>
  <si>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</si>
  <si>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</si>
  <si>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</si>
  <si>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</si>
  <si>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</si>
  <si>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</si>
  <si>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</si>
  <si>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</si>
  <si>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</si>
  <si>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</si>
  <si>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</si>
  <si>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</si>
  <si>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</si>
  <si>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</si>
  <si>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</si>
  <si>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</si>
  <si>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</si>
  <si>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</si>
  <si>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</si>
  <si>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</si>
  <si>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</si>
  <si>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</si>
  <si>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</si>
  <si>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</si>
  <si>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</si>
  <si>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</si>
  <si>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</si>
  <si>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</si>
  <si>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</si>
  <si>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</si>
  <si>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</si>
  <si>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</si>
  <si>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</si>
  <si>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</si>
  <si>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</si>
  <si>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</si>
  <si>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</si>
  <si>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</si>
  <si>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</si>
  <si>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</si>
  <si>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</si>
  <si>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</si>
  <si>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</si>
  <si>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</si>
  <si>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</si>
  <si>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</si>
  <si>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</si>
  <si>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</si>
  <si>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</si>
  <si>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</si>
  <si>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</si>
  <si>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</si>
  <si>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</si>
  <si>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</si>
  <si>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</si>
  <si>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</si>
  <si>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</si>
  <si>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</si>
  <si>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</si>
  <si>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</si>
  <si>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</si>
  <si>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</si>
  <si>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</si>
  <si>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</si>
  <si>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</si>
  <si>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</si>
  <si>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</si>
  <si>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</si>
  <si>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</si>
  <si>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</si>
  <si>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</si>
  <si>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</si>
  <si>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</si>
  <si>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</si>
  <si>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</si>
  <si>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</si>
  <si>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</si>
  <si>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</si>
  <si>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</si>
  <si>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</si>
  <si>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</si>
  <si>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</si>
  <si>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</si>
  <si>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</si>
  <si>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</si>
  <si>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</si>
  <si>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</si>
  <si>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</si>
  <si>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</si>
  <si>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</si>
  <si>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</si>
  <si>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</si>
  <si>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</si>
  <si>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</si>
  <si>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</si>
  <si>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</si>
  <si>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</si>
  <si>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</si>
  <si>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</si>
  <si>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</si>
  <si>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</si>
  <si>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</si>
  <si>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</si>
  <si>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</si>
  <si>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</si>
  <si>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</si>
  <si>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</si>
  <si>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</si>
  <si>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</si>
  <si>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</si>
  <si>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</si>
  <si>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</si>
  <si>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</si>
  <si>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</si>
  <si>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</si>
  <si>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</si>
  <si>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</si>
  <si>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</si>
  <si>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</si>
  <si>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</si>
  <si>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</si>
  <si>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</si>
  <si>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</si>
  <si>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</si>
  <si>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</si>
  <si>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</si>
  <si>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</si>
  <si>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</si>
  <si>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</si>
  <si>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</si>
  <si>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</si>
  <si>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</si>
  <si>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</si>
  <si>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</si>
  <si>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</si>
  <si>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</si>
  <si>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</si>
  <si>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</si>
  <si>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</si>
  <si>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</si>
  <si>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</si>
  <si>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</si>
  <si>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</si>
  <si>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</si>
  <si>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</si>
  <si>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</si>
  <si>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</si>
  <si>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</si>
  <si>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</si>
  <si>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</si>
  <si>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</si>
  <si>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</si>
  <si>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</si>
  <si>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</si>
  <si>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</si>
  <si>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</si>
  <si>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</si>
  <si>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</si>
  <si>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</si>
  <si>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</si>
  <si>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</si>
  <si>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</si>
  <si>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</si>
  <si>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</si>
  <si>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</si>
  <si>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</si>
  <si>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</si>
  <si>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</si>
  <si>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</si>
  <si>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</si>
  <si>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</si>
  <si>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</si>
  <si>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</si>
  <si>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</si>
  <si>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</si>
  <si>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</si>
  <si>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</si>
  <si>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</si>
  <si>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</si>
  <si>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</si>
  <si>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</si>
  <si>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</si>
  <si>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</si>
  <si>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</si>
  <si>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</si>
  <si>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</si>
  <si>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</si>
  <si>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</si>
  <si>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</si>
  <si>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</si>
  <si>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</si>
  <si>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</si>
  <si>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</si>
  <si>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</si>
  <si>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</si>
  <si>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</si>
  <si>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</si>
  <si>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</si>
  <si>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</si>
  <si>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</si>
  <si>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</si>
  <si>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</si>
  <si>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</si>
  <si>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</si>
  <si>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</si>
  <si>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</si>
  <si>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</si>
  <si>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</si>
  <si>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</si>
  <si>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</si>
  <si>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</si>
  <si>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</si>
  <si>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</si>
  <si>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</si>
  <si>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</si>
  <si>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</si>
  <si>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</si>
  <si>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</si>
  <si>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</si>
  <si>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</si>
  <si>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</si>
  <si>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</si>
  <si>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</si>
  <si>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</si>
  <si>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</si>
  <si>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</si>
  <si>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</si>
  <si>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</si>
  <si>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</si>
  <si>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</si>
  <si>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</si>
  <si>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</si>
  <si>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</si>
  <si>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</si>
  <si>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</si>
  <si>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</si>
  <si>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</si>
  <si>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</si>
  <si>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</si>
  <si>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</si>
  <si>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</si>
  <si>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</si>
  <si>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</si>
  <si>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</si>
  <si>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</si>
  <si>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</si>
  <si>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</si>
  <si>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</si>
  <si>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</si>
  <si>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</si>
  <si>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</si>
  <si>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</si>
  <si>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</si>
  <si>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</si>
  <si>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</si>
  <si>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</si>
  <si>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</si>
  <si>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</si>
  <si>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</si>
  <si>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</si>
  <si>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</si>
  <si>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</si>
  <si>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</si>
  <si>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</si>
  <si>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</si>
  <si>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</si>
  <si>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</si>
  <si>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</si>
  <si>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</si>
  <si>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</si>
  <si>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</si>
  <si>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</si>
  <si>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</si>
  <si>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</si>
  <si>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</si>
  <si>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</si>
  <si>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</si>
  <si>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</si>
  <si>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</si>
  <si>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</si>
  <si>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</si>
  <si>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</si>
  <si>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</si>
  <si>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</si>
  <si>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</si>
  <si>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</si>
  <si>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</si>
  <si>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</si>
  <si>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</si>
  <si>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</si>
  <si>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</si>
  <si>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</si>
  <si>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</si>
  <si>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</si>
  <si>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</si>
  <si>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</si>
  <si>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</si>
  <si>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</si>
  <si>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</si>
  <si>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</si>
  <si>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</si>
  <si>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</si>
  <si>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</si>
  <si>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</si>
  <si>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</si>
  <si>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</si>
  <si>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</si>
  <si>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</si>
  <si>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</si>
  <si>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</si>
  <si>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</si>
  <si>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</si>
  <si>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</si>
  <si>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</si>
  <si>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</si>
  <si>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</si>
  <si>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</si>
  <si>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</si>
  <si>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</si>
  <si>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</si>
  <si>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</si>
  <si>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</si>
  <si>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</si>
  <si>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</si>
  <si>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</si>
  <si>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</si>
  <si>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</si>
  <si>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</si>
  <si>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</si>
  <si>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</si>
  <si>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</si>
  <si>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</si>
  <si>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</si>
  <si>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</si>
  <si>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</si>
  <si>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</si>
  <si>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</si>
  <si>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</si>
  <si>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</si>
  <si>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</si>
  <si>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</si>
  <si>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</si>
  <si>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</si>
  <si>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</si>
  <si>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</si>
  <si>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</si>
  <si>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</si>
  <si>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</si>
  <si>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</si>
  <si>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</si>
  <si>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</si>
  <si>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</si>
  <si>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</si>
  <si>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</si>
  <si>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</si>
  <si>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</si>
  <si>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</si>
  <si>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</si>
  <si>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</si>
  <si>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</si>
  <si>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</si>
  <si>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</si>
  <si>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</si>
  <si>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</si>
  <si>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</si>
  <si>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</si>
  <si>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</si>
  <si>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</si>
  <si>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</si>
  <si>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</si>
  <si>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</si>
  <si>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</si>
  <si>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</si>
  <si>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</si>
  <si>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</si>
  <si>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</si>
  <si>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</si>
  <si>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</si>
  <si>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</si>
  <si>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</si>
  <si>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</si>
  <si>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</si>
  <si>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</si>
  <si>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</si>
  <si>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</si>
  <si>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</si>
  <si>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</si>
  <si>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</si>
  <si>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</si>
  <si>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</si>
  <si>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</si>
  <si>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</si>
  <si>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</si>
  <si>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</si>
  <si>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</si>
  <si>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</si>
  <si>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</si>
  <si>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</si>
  <si>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</si>
  <si>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</si>
  <si>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</si>
  <si>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</si>
  <si>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</si>
  <si>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</si>
  <si>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</si>
  <si>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</si>
  <si>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</si>
  <si>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</si>
  <si>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</si>
  <si>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</si>
  <si>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</si>
  <si>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</si>
  <si>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</si>
  <si>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</si>
  <si>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</si>
  <si>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</si>
  <si>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</si>
  <si>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</si>
  <si>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</si>
  <si>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</si>
  <si>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</si>
  <si>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</si>
  <si>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</si>
  <si>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</si>
  <si>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</si>
  <si>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</si>
  <si>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</si>
  <si>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</si>
  <si>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</si>
  <si>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</si>
  <si>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</si>
  <si>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</si>
  <si>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</si>
  <si>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</si>
  <si>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</si>
  <si>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</si>
  <si>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</si>
  <si>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</si>
  <si>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</si>
  <si>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</si>
  <si>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</si>
  <si>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</si>
  <si>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</si>
  <si>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</si>
  <si>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</si>
  <si>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</si>
  <si>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</si>
  <si>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</si>
  <si>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</si>
  <si>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</si>
  <si>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</si>
  <si>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</si>
  <si>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</si>
  <si>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</si>
  <si>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</si>
  <si>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</si>
  <si>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</si>
  <si>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</si>
  <si>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</si>
  <si>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</si>
  <si>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</si>
  <si>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</si>
  <si>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</si>
  <si>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</si>
  <si>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</si>
  <si>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</si>
  <si>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</si>
  <si>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</si>
  <si>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</si>
  <si>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</si>
  <si>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</si>
  <si>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</si>
  <si>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</si>
  <si>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</si>
  <si>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</si>
  <si>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</si>
  <si>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</si>
  <si>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</si>
  <si>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</si>
  <si>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</si>
  <si>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</si>
  <si>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</si>
  <si>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</si>
  <si>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</si>
  <si>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</si>
  <si>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</si>
  <si>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</si>
  <si>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</si>
  <si>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</si>
  <si>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</si>
  <si>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</si>
  <si>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</si>
  <si>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</si>
  <si>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</si>
  <si>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</si>
  <si>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</si>
  <si>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</si>
  <si>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</si>
  <si>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</si>
  <si>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</si>
  <si>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</si>
  <si>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</si>
  <si>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</si>
  <si>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</si>
  <si>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</si>
  <si>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</si>
  <si>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</si>
  <si>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</si>
  <si>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</si>
  <si>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</si>
  <si>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</si>
  <si>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</si>
  <si>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</si>
  <si>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</si>
  <si>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</si>
  <si>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</si>
  <si>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</si>
  <si>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</si>
  <si>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</si>
  <si>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</si>
  <si>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</si>
  <si>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</si>
  <si>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</si>
  <si>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</si>
  <si>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</si>
  <si>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</si>
  <si>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</si>
  <si>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</si>
  <si>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</si>
  <si>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</si>
  <si>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</si>
  <si>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</si>
  <si>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</si>
  <si>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</si>
  <si>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</si>
  <si>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</si>
  <si>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</si>
  <si>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</si>
  <si>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</si>
  <si>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</si>
  <si>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</si>
  <si>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</si>
  <si>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</si>
  <si>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</si>
  <si>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</si>
  <si>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</si>
  <si>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</si>
  <si>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</si>
  <si>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</si>
  <si>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</si>
  <si>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</si>
  <si>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</si>
  <si>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</si>
  <si>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</si>
  <si>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</si>
  <si>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</si>
  <si>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</si>
  <si>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</si>
  <si>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</si>
  <si>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</si>
  <si>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</si>
  <si>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</si>
  <si>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</si>
  <si>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</si>
  <si>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</si>
  <si>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</si>
  <si>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</si>
  <si>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</si>
  <si>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</si>
  <si>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</si>
  <si>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</si>
  <si>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</si>
  <si>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</si>
  <si>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</si>
  <si>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</si>
  <si>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</si>
  <si>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</si>
  <si>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</si>
  <si>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</si>
  <si>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</si>
  <si>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</si>
  <si>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</si>
  <si>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</si>
  <si>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</si>
  <si>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</si>
  <si>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</si>
  <si>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</si>
  <si>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</si>
  <si>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</si>
  <si>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</si>
  <si>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</si>
  <si>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</si>
  <si>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</si>
  <si>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</si>
  <si>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</si>
  <si>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</si>
  <si>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</si>
  <si>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</si>
  <si>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</si>
  <si>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</si>
  <si>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</si>
  <si>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</si>
  <si>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</si>
  <si>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</si>
  <si>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</si>
  <si>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</si>
  <si>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</si>
  <si>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</si>
  <si>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</si>
  <si>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</si>
  <si>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</si>
  <si>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</si>
  <si>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</si>
  <si>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</si>
  <si>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</si>
  <si>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</si>
  <si>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</si>
  <si>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</si>
  <si>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</si>
  <si>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</si>
  <si>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</si>
  <si>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</si>
  <si>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</si>
  <si>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</si>
  <si>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</si>
  <si>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</si>
  <si>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</si>
  <si>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</si>
  <si>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</si>
  <si>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</si>
  <si>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</si>
  <si>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</si>
  <si>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</si>
  <si>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</si>
  <si>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</si>
  <si>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</si>
  <si>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</si>
  <si>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</si>
  <si>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</si>
  <si>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</si>
  <si>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</si>
  <si>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</si>
  <si>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</si>
  <si>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</si>
  <si>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</si>
  <si>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</si>
  <si>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</si>
  <si>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</si>
  <si>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</si>
  <si>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</si>
  <si>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</si>
  <si>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</si>
  <si>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</si>
  <si>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</si>
  <si>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</si>
  <si>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</si>
  <si>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</si>
  <si>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</si>
  <si>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</si>
  <si>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</si>
  <si>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</si>
  <si>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</si>
  <si>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</si>
  <si>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</si>
  <si>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</si>
  <si>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</si>
  <si>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</si>
  <si>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</si>
  <si>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</si>
  <si>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</si>
  <si>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</si>
  <si>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</si>
  <si>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</si>
  <si>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</si>
  <si>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</si>
  <si>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</si>
  <si>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</si>
  <si>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</si>
  <si>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</si>
  <si>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</si>
  <si>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</si>
  <si>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</si>
  <si>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</si>
  <si>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</si>
  <si>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</si>
  <si>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</si>
  <si>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</si>
  <si>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</si>
  <si>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</si>
  <si>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</si>
  <si>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</si>
  <si>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</si>
  <si>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</si>
  <si>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</si>
  <si>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</si>
  <si>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</si>
  <si>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</si>
  <si>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</si>
  <si>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</si>
  <si>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</si>
  <si>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</si>
  <si>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</si>
  <si>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</si>
  <si>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</si>
  <si>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</si>
  <si>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</si>
  <si>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</si>
  <si>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</si>
  <si>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</si>
  <si>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</si>
  <si>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</si>
  <si>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</si>
  <si>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</si>
  <si>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</si>
  <si>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</si>
  <si>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</si>
  <si>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</si>
  <si>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</si>
  <si>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</si>
  <si>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</si>
  <si>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</si>
  <si>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</si>
  <si>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</si>
  <si>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</si>
  <si>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</si>
  <si>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</si>
  <si>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</si>
  <si>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</si>
  <si>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</si>
  <si>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</si>
  <si>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</si>
  <si>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</si>
  <si>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</si>
  <si>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</si>
  <si>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</si>
  <si>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</si>
  <si>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</si>
  <si>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</si>
  <si>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</si>
  <si>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</si>
  <si>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</si>
  <si>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</si>
  <si>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</si>
  <si>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</si>
  <si>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</si>
  <si>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</si>
  <si>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</si>
  <si>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</si>
  <si>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</si>
  <si>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</si>
  <si>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</si>
  <si>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</si>
  <si>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</si>
  <si>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</si>
  <si>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</si>
  <si>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</si>
  <si>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</si>
  <si>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</si>
  <si>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</si>
  <si>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</si>
  <si>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</si>
  <si>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</si>
  <si>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</si>
  <si>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</si>
  <si>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</si>
  <si>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</si>
  <si>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</si>
  <si>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</si>
  <si>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</si>
  <si>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</si>
  <si>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</si>
  <si>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</si>
  <si>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</si>
  <si>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</si>
  <si>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</si>
  <si>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</si>
  <si>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</si>
  <si>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</si>
  <si>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</si>
  <si>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</si>
  <si>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</si>
  <si>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</si>
  <si>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</si>
  <si>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</si>
  <si>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</si>
  <si>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</si>
  <si>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</si>
  <si>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</si>
  <si>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</si>
  <si>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</si>
  <si>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</si>
  <si>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</si>
  <si>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</si>
  <si>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</si>
  <si>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</si>
  <si>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</si>
  <si>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</si>
  <si>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</si>
  <si>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</si>
  <si>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</si>
  <si>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</si>
  <si>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</si>
  <si>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</si>
  <si>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</si>
  <si>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</si>
  <si>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</si>
  <si>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</si>
  <si>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</si>
  <si>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</si>
  <si>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</si>
  <si>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</si>
  <si>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</si>
  <si>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</si>
  <si>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</si>
  <si>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</si>
  <si>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</si>
  <si>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</si>
  <si>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</si>
  <si>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</si>
  <si>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</si>
  <si>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</si>
  <si>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</si>
  <si>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</si>
  <si>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</si>
  <si>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</si>
  <si>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</si>
  <si>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</si>
  <si>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</si>
  <si>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</si>
  <si>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</si>
  <si>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</si>
  <si>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</si>
  <si>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</si>
  <si>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</si>
  <si>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</si>
  <si>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</si>
  <si>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</si>
  <si>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</si>
  <si>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</si>
  <si>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</si>
  <si>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</si>
  <si>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</si>
  <si>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</si>
  <si>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</si>
  <si>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</si>
  <si>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</si>
  <si>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</si>
  <si>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</si>
  <si>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</si>
  <si>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</si>
  <si>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</si>
  <si>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</si>
  <si>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</si>
  <si>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</si>
  <si>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</si>
  <si>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</si>
  <si>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</si>
  <si>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</si>
  <si>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</si>
  <si>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</si>
  <si>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</si>
  <si>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</si>
  <si>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</si>
  <si>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</si>
  <si>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</si>
  <si>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</si>
  <si>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</si>
  <si>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</si>
  <si>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</si>
  <si>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</si>
  <si>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</si>
  <si>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</si>
  <si>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</si>
  <si>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</si>
  <si>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</si>
  <si>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</si>
  <si>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</si>
  <si>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</si>
  <si>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</si>
  <si>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</si>
  <si>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</si>
  <si>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</si>
  <si>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</si>
  <si>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</si>
  <si>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</si>
  <si>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</si>
  <si>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</si>
  <si>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</si>
  <si>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</si>
  <si>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</si>
  <si>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</si>
  <si>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</si>
  <si>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</si>
  <si>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</si>
  <si>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</si>
  <si>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</si>
  <si>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</si>
  <si>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</si>
  <si>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</si>
  <si>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</si>
  <si>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</si>
  <si>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</si>
  <si>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</si>
  <si>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</si>
  <si>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</si>
  <si>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</si>
  <si>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</si>
  <si>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</si>
  <si>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</si>
  <si>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</si>
  <si>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</si>
  <si>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</si>
  <si>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</si>
  <si>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</si>
  <si>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</si>
  <si>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</si>
  <si>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</si>
  <si>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</si>
  <si>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</si>
  <si>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</si>
  <si>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</si>
  <si>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</si>
  <si>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</si>
  <si>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</si>
  <si>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</si>
  <si>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</si>
  <si>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</si>
  <si>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</si>
  <si>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</si>
  <si>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</si>
  <si>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</si>
  <si>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</si>
  <si>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</si>
  <si>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</si>
  <si>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</si>
  <si>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</si>
  <si>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</si>
  <si>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</si>
  <si>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</si>
  <si>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</si>
  <si>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</si>
  <si>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</si>
  <si>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</si>
  <si>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</si>
  <si>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</si>
  <si>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</si>
  <si>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</si>
  <si>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</si>
  <si>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</si>
  <si>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</si>
  <si>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</si>
  <si>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</si>
  <si>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</si>
  <si>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</si>
  <si>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</si>
  <si>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</si>
  <si>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</si>
  <si>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</si>
  <si>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</si>
  <si>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</si>
  <si>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</si>
  <si>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</si>
  <si>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</si>
  <si>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</si>
  <si>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</si>
  <si>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</si>
  <si>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</si>
  <si>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</si>
  <si>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</si>
  <si>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</si>
  <si>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</si>
  <si>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</si>
  <si>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</si>
  <si>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</si>
  <si>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</si>
  <si>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</si>
  <si>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</si>
  <si>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</si>
  <si>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</si>
  <si>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</si>
  <si>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</si>
  <si>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</si>
  <si>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</si>
  <si>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</si>
  <si>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</si>
  <si>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</si>
  <si>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</si>
  <si>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</si>
  <si>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</si>
  <si>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</si>
  <si>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</si>
  <si>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</si>
  <si>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</si>
  <si>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</si>
  <si>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</si>
  <si>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</si>
  <si>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</si>
  <si>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</si>
  <si>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</si>
  <si>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</si>
  <si>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</si>
  <si>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</si>
  <si>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</si>
  <si>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</si>
  <si>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</si>
  <si>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</si>
  <si>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</si>
  <si>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</si>
  <si>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</si>
  <si>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</si>
  <si>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</si>
  <si>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</si>
  <si>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</si>
  <si>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</si>
  <si>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</si>
  <si>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</si>
  <si>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</si>
  <si>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</si>
  <si>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</si>
  <si>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</si>
  <si>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</si>
  <si>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</si>
  <si>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</si>
  <si>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</si>
  <si>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</si>
  <si>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</si>
  <si>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</si>
  <si>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</si>
  <si>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</si>
  <si>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</si>
  <si>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</si>
  <si>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</si>
  <si>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</si>
  <si>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</si>
  <si>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</si>
  <si>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</si>
  <si>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</si>
  <si>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</si>
  <si>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</si>
  <si>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</si>
  <si>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</si>
  <si>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</si>
  <si>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</si>
  <si>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</si>
  <si>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</si>
  <si>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</si>
  <si>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</si>
  <si>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</si>
  <si>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</si>
  <si>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</si>
  <si>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</si>
  <si>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</si>
  <si>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</si>
  <si>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</si>
  <si>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</si>
  <si>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</si>
  <si>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</si>
  <si>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</si>
  <si>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</si>
  <si>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</si>
  <si>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</si>
  <si>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</si>
  <si>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</si>
  <si>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</si>
  <si>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</si>
  <si>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</si>
  <si>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</si>
  <si>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</si>
  <si>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</si>
  <si>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</si>
  <si>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</si>
  <si>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</si>
  <si>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</si>
  <si>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</si>
  <si>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</si>
  <si>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</si>
  <si>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</si>
  <si>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</si>
  <si>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</si>
  <si>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</si>
  <si>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</si>
  <si>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</si>
  <si>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</si>
  <si>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</si>
  <si>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</si>
  <si>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</si>
  <si>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</si>
  <si>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</si>
  <si>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</si>
  <si>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</si>
  <si>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</si>
  <si>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</si>
  <si>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</si>
  <si>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</si>
  <si>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</si>
  <si>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</si>
  <si>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</si>
  <si>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</si>
  <si>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</si>
  <si>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</si>
  <si>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</si>
  <si>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</si>
  <si>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</si>
  <si>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</si>
  <si>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</si>
  <si>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</si>
  <si>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</si>
  <si>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</si>
  <si>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</si>
  <si>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</si>
  <si>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</si>
  <si>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</si>
  <si>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</si>
  <si>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</si>
  <si>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</si>
  <si>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</si>
  <si>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</si>
  <si>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</si>
  <si>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</si>
  <si>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</si>
  <si>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</si>
  <si>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</si>
  <si>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</si>
  <si>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</si>
  <si>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</si>
  <si>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</si>
  <si>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</si>
  <si>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</si>
  <si>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</si>
  <si>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</si>
  <si>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</si>
  <si>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</si>
  <si>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</si>
  <si>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</si>
  <si>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</si>
  <si>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</si>
  <si>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</si>
  <si>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</si>
  <si>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</si>
  <si>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</si>
  <si>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</si>
  <si>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</si>
  <si>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</si>
  <si>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</si>
  <si>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</si>
  <si>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</si>
  <si>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</si>
  <si>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</si>
  <si>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</si>
  <si>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</si>
  <si>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</si>
  <si>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</si>
  <si>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</si>
  <si>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</si>
  <si>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</si>
  <si>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</si>
  <si>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</si>
  <si>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</si>
  <si>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</si>
  <si>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</si>
  <si>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</si>
  <si>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</si>
  <si>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</si>
  <si>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</si>
  <si>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</si>
  <si>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</si>
  <si>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</si>
  <si>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</si>
  <si>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</si>
  <si>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</si>
  <si>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</si>
  <si>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</si>
  <si>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</si>
  <si>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</si>
  <si>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</si>
  <si>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</si>
  <si>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</si>
  <si>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</si>
  <si>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</si>
  <si>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</si>
  <si>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</si>
  <si>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</si>
  <si>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</si>
  <si>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</si>
  <si>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</si>
  <si>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</si>
  <si>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</si>
  <si>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</si>
  <si>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</si>
  <si>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</si>
  <si>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</si>
  <si>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</si>
  <si>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</si>
  <si>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</si>
  <si>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</si>
  <si>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</si>
  <si>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</si>
  <si>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</si>
  <si>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</si>
  <si>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</si>
  <si>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</si>
  <si>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</si>
  <si>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</si>
  <si>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</si>
  <si>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</si>
  <si>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</si>
  <si>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</si>
  <si>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</si>
  <si>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</si>
  <si>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</si>
  <si>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</si>
  <si>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</si>
  <si>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</si>
  <si>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</si>
  <si>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</si>
  <si>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</si>
  <si>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</si>
  <si>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</si>
  <si>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</si>
  <si>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</si>
  <si>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</si>
  <si>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</si>
  <si>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</si>
  <si>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</si>
  <si>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</si>
  <si>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</si>
  <si>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</si>
  <si>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</si>
  <si>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</si>
  <si>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</si>
  <si>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</si>
  <si>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</si>
  <si>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</si>
  <si>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</si>
  <si>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</si>
  <si>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</si>
  <si>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</si>
  <si>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</si>
  <si>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</si>
  <si>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</si>
  <si>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</si>
  <si>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</si>
  <si>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</si>
  <si>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</si>
  <si>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</si>
  <si>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</si>
  <si>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</si>
  <si>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</si>
  <si>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</si>
  <si>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</si>
  <si>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</si>
  <si>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</si>
  <si>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</si>
  <si>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</si>
  <si>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</si>
  <si>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</si>
  <si>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</si>
  <si>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</si>
  <si>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</si>
  <si>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</si>
  <si>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</si>
  <si>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</si>
  <si>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</si>
  <si>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</si>
  <si>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</si>
  <si>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</si>
  <si>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</si>
  <si>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</si>
  <si>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</si>
  <si>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</si>
  <si>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</si>
  <si>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</si>
  <si>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</si>
  <si>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</si>
  <si>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</si>
  <si>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</si>
  <si>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</si>
  <si>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</si>
  <si>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</si>
  <si>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</si>
  <si>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</si>
  <si>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</si>
  <si>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</si>
  <si>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</si>
  <si>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</si>
  <si>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</si>
  <si>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</si>
  <si>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</si>
  <si>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</si>
  <si>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</si>
  <si>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</si>
  <si>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</si>
  <si>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</si>
  <si>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</si>
  <si>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</si>
  <si>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</si>
  <si>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</si>
  <si>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</si>
  <si>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</si>
  <si>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</si>
  <si>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</si>
  <si>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</si>
  <si>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</si>
  <si>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</si>
  <si>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</si>
  <si>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</si>
  <si>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</si>
  <si>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</si>
  <si>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</si>
  <si>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</si>
  <si>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</si>
  <si>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</si>
  <si>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</si>
  <si>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</si>
  <si>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</si>
  <si>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</si>
  <si>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</si>
  <si>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</si>
  <si>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</si>
  <si>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</si>
  <si>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</si>
  <si>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</si>
  <si>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</si>
  <si>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</si>
  <si>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</si>
  <si>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</si>
  <si>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</si>
  <si>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</si>
  <si>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</si>
  <si>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</si>
  <si>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</si>
  <si>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</si>
  <si>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</si>
  <si>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</si>
  <si>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</si>
  <si>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</si>
  <si>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</si>
  <si>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</si>
  <si>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</si>
  <si>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</si>
  <si>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</si>
  <si>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</si>
  <si>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</si>
  <si>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</si>
  <si>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</si>
  <si>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</si>
  <si>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</si>
  <si>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</si>
  <si>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</si>
  <si>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</si>
  <si>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</si>
  <si>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</si>
  <si>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</si>
  <si>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</si>
  <si>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</si>
  <si>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</si>
  <si>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</si>
  <si>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</si>
  <si>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</si>
  <si>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</si>
  <si>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</si>
  <si>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</si>
  <si>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</si>
  <si>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</si>
  <si>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</si>
  <si>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</si>
  <si>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</si>
  <si>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</si>
  <si>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</si>
  <si>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</si>
  <si>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</si>
  <si>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</si>
  <si>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</si>
  <si>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</si>
  <si>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</si>
  <si>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</si>
  <si>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</si>
  <si>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</si>
  <si>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</si>
  <si>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</si>
  <si>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</si>
  <si>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</si>
  <si>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</si>
  <si>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</si>
  <si>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</si>
  <si>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</si>
  <si>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</si>
  <si>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</si>
  <si>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</si>
  <si>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</si>
  <si>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</si>
  <si>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</si>
  <si>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</si>
  <si>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</si>
  <si>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</si>
  <si>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</si>
  <si>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</si>
  <si>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</si>
  <si>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</si>
  <si>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</si>
  <si>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</si>
  <si>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</si>
  <si>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</si>
  <si>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</si>
  <si>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</si>
  <si>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</si>
  <si>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</si>
  <si>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</si>
  <si>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</si>
  <si>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</si>
  <si>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</si>
  <si>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</si>
  <si>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</si>
  <si>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</si>
  <si>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</si>
  <si>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</si>
  <si>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</si>
  <si>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</si>
  <si>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</si>
  <si>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</si>
  <si>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</si>
  <si>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</si>
  <si>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</si>
  <si>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</si>
  <si>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</si>
  <si>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</si>
  <si>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</si>
  <si>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</si>
  <si>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</si>
  <si>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</si>
  <si>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</si>
  <si>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</si>
  <si>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</si>
  <si>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</si>
  <si>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</si>
  <si>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</si>
  <si>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</si>
  <si>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</si>
  <si>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</si>
  <si>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</si>
  <si>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</si>
  <si>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</si>
  <si>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</si>
  <si>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</si>
  <si>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</si>
  <si>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</si>
  <si>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</si>
  <si>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</si>
  <si>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</si>
  <si>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</si>
  <si>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</si>
  <si>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</si>
  <si>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</si>
  <si>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</si>
  <si>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</si>
  <si>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</si>
  <si>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</si>
  <si>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</si>
  <si>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</si>
  <si>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</si>
  <si>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</si>
  <si>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</si>
  <si>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</si>
  <si>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</si>
  <si>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</si>
  <si>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</si>
  <si>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</si>
  <si>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</si>
  <si>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</si>
  <si>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</si>
  <si>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</si>
  <si>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</si>
  <si>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</si>
  <si>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</si>
  <si>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</si>
  <si>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</si>
  <si>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</si>
  <si>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</si>
  <si>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</si>
  <si>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</si>
  <si>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</si>
  <si>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</si>
  <si>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</si>
  <si>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</si>
  <si>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</si>
  <si>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</si>
  <si>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</si>
  <si>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</si>
  <si>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</si>
  <si>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</si>
  <si>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</si>
  <si>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</si>
  <si>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</si>
  <si>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</si>
  <si>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</si>
  <si>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</si>
  <si>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</si>
  <si>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</si>
  <si>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</si>
  <si>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</si>
  <si>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</si>
  <si>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</si>
  <si>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</si>
  <si>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</si>
  <si>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</si>
  <si>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</si>
  <si>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</si>
  <si>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</si>
  <si>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</si>
  <si>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</si>
  <si>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</si>
  <si>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</si>
  <si>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</si>
  <si>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</si>
  <si>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</si>
  <si>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</si>
  <si>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</si>
  <si>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</si>
  <si>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</si>
  <si>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</si>
  <si>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</si>
  <si>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</si>
  <si>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</si>
  <si>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</si>
  <si>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</si>
  <si>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</si>
  <si>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</si>
  <si>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</si>
  <si>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</si>
  <si>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</si>
  <si>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</si>
  <si>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</si>
  <si>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</si>
  <si>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</si>
  <si>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</si>
  <si>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</si>
  <si>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</si>
  <si>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</si>
  <si>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</si>
  <si>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</si>
  <si>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</si>
  <si>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</si>
  <si>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</si>
  <si>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</si>
  <si>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</si>
  <si>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</si>
  <si>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</si>
  <si>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</si>
  <si>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</si>
  <si>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</si>
  <si>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</si>
  <si>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</si>
  <si>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</si>
  <si>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</si>
  <si>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</si>
  <si>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</si>
  <si>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</si>
  <si>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</si>
  <si>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</si>
  <si>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</si>
  <si>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</si>
  <si>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</si>
  <si>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</si>
  <si>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</si>
  <si>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</si>
  <si>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</si>
  <si>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</si>
  <si>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</si>
  <si>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</si>
  <si>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</si>
  <si>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</si>
  <si>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</si>
  <si>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</si>
  <si>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</si>
  <si>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</si>
  <si>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</si>
  <si>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</si>
  <si>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</si>
  <si>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</si>
  <si>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</si>
  <si>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</si>
  <si>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</si>
  <si>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</si>
  <si>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</si>
  <si>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</si>
  <si>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</si>
  <si>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</si>
  <si>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</si>
  <si>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</si>
  <si>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</si>
  <si>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</si>
  <si>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</si>
  <si>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</si>
  <si>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</si>
  <si>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</si>
  <si>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</si>
  <si>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</si>
  <si>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</si>
  <si>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</si>
  <si>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</si>
  <si>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</si>
  <si>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</si>
  <si>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</si>
  <si>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</si>
  <si>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</si>
  <si>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</si>
  <si>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</si>
  <si>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</si>
  <si>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</si>
  <si>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</si>
  <si>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</si>
  <si>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</si>
  <si>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</si>
  <si>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</si>
  <si>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</si>
  <si>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</si>
  <si>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</si>
  <si>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</si>
  <si>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</si>
  <si>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</si>
  <si>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</si>
  <si>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</si>
  <si>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</si>
  <si>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</si>
  <si>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</si>
  <si>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</si>
  <si>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</si>
  <si>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</si>
  <si>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</si>
  <si>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</si>
  <si>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</si>
  <si>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</si>
  <si>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</si>
  <si>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</si>
  <si>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</si>
  <si>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</si>
  <si>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</si>
  <si>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</si>
  <si>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</si>
  <si>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</si>
  <si>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</si>
  <si>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</si>
  <si>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</si>
  <si>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</si>
  <si>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</si>
  <si>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</si>
  <si>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</si>
  <si>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</si>
  <si>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</si>
  <si>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</si>
  <si>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</si>
  <si>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</si>
  <si>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</si>
  <si>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</si>
  <si>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</si>
  <si>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</si>
  <si>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</si>
  <si>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</si>
  <si>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</si>
  <si>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</si>
  <si>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</si>
  <si>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</si>
  <si>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</si>
  <si>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</si>
  <si>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</si>
  <si>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</si>
  <si>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</si>
  <si>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</si>
  <si>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</si>
  <si>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</si>
  <si>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</si>
  <si>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</si>
  <si>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</si>
  <si>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</si>
  <si>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</si>
  <si>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</si>
  <si>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</si>
  <si>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</si>
  <si>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</si>
  <si>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</si>
  <si>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</si>
  <si>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</si>
  <si>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</si>
  <si>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</si>
  <si>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</si>
  <si>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</si>
  <si>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</si>
  <si>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</si>
  <si>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</si>
  <si>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</si>
  <si>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</si>
  <si>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</si>
  <si>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</si>
  <si>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</si>
  <si>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</si>
  <si>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</si>
  <si>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</si>
  <si>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</si>
  <si>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</si>
  <si>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</si>
  <si>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</si>
  <si>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</si>
  <si>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</si>
  <si>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</si>
  <si>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</si>
  <si>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</si>
  <si>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</si>
  <si>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</si>
  <si>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</si>
  <si>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</si>
  <si>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</si>
  <si>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</si>
  <si>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</si>
  <si>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</si>
  <si>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</si>
  <si>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</si>
  <si>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</si>
  <si>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</si>
  <si>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</si>
  <si>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</si>
  <si>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</si>
  <si>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</si>
  <si>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</si>
  <si>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</si>
  <si>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</si>
  <si>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</si>
  <si>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</si>
  <si>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</si>
  <si>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</si>
  <si>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</si>
  <si>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</si>
  <si>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</si>
  <si>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</si>
  <si>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</si>
  <si>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</si>
  <si>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</si>
  <si>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</si>
  <si>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</si>
  <si>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</si>
  <si>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</si>
  <si>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</si>
  <si>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</si>
  <si>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</si>
  <si>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</si>
  <si>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</si>
  <si>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</si>
  <si>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</si>
  <si>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</si>
  <si>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</si>
  <si>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</si>
  <si>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</si>
  <si>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</si>
  <si>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</si>
  <si>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</si>
  <si>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</si>
  <si>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</si>
  <si>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</si>
  <si>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</si>
  <si>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</si>
  <si>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</si>
  <si>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</si>
  <si>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</si>
  <si>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</si>
  <si>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</si>
  <si>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</si>
  <si>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</si>
  <si>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</si>
  <si>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</si>
  <si>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</si>
  <si>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</si>
  <si>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</si>
  <si>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</si>
  <si>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</si>
  <si>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</si>
  <si>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</si>
  <si>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</si>
  <si>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</si>
  <si>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</si>
  <si>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</si>
  <si>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</si>
  <si>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</si>
  <si>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</si>
  <si>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</si>
  <si>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</si>
  <si>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</si>
  <si>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</si>
  <si>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</si>
  <si>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</si>
  <si>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</si>
  <si>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</si>
  <si>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</si>
  <si>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</si>
  <si>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</si>
  <si>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</si>
  <si>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</si>
  <si>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</si>
  <si>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</si>
  <si>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</si>
  <si>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</si>
  <si>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</si>
  <si>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</si>
  <si>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</si>
  <si>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</si>
  <si>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</si>
  <si>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</si>
  <si>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</si>
  <si>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</si>
  <si>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</si>
  <si>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</si>
  <si>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</si>
  <si>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</si>
  <si>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</si>
  <si>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</si>
  <si>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</si>
  <si>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</si>
  <si>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</si>
  <si>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</si>
  <si>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</si>
  <si>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</si>
  <si>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</si>
  <si>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</si>
  <si>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</si>
  <si>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</si>
  <si>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</si>
  <si>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</si>
  <si>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</si>
  <si>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</si>
  <si>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</si>
  <si>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</si>
  <si>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</si>
  <si>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</si>
  <si>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</si>
  <si>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</si>
  <si>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</si>
  <si>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</si>
  <si>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</si>
  <si>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</si>
  <si>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</si>
  <si>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</si>
  <si>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</si>
  <si>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</si>
  <si>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</si>
  <si>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</si>
  <si>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</si>
  <si>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</si>
  <si>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</si>
  <si>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</si>
  <si>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</si>
  <si>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</si>
  <si>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</si>
  <si>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</si>
  <si>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</si>
  <si>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</si>
  <si>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</si>
  <si>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</si>
  <si>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</si>
  <si>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</si>
  <si>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</si>
  <si>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</si>
  <si>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</si>
  <si>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</si>
  <si>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</si>
  <si>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</si>
  <si>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</si>
  <si>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</si>
  <si>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</si>
  <si>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</si>
  <si>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</si>
  <si>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</si>
  <si>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</si>
  <si>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</si>
  <si>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</si>
  <si>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</si>
  <si>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</si>
  <si>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</si>
  <si>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</si>
  <si>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</si>
  <si>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</si>
  <si>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</si>
  <si>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</si>
  <si>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</si>
  <si>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</si>
  <si>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</si>
  <si>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</si>
  <si>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</si>
  <si>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</si>
  <si>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</si>
  <si>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</si>
  <si>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</si>
  <si>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</si>
  <si>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</si>
  <si>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</si>
  <si>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</si>
  <si>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</si>
  <si>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</si>
  <si>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</si>
  <si>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</si>
  <si>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</si>
  <si>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</si>
  <si>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</si>
  <si>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</si>
  <si>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</si>
  <si>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</si>
  <si>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</si>
  <si>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</si>
  <si>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</si>
  <si>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</si>
  <si>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</si>
  <si>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</si>
  <si>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</si>
  <si>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</si>
  <si>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</si>
  <si>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</si>
  <si>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</si>
  <si>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</si>
  <si>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</si>
  <si>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</si>
  <si>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</si>
  <si>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</si>
  <si>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</si>
  <si>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</si>
  <si>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</si>
  <si>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</si>
  <si>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</si>
  <si>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</si>
  <si>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</si>
  <si>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</si>
  <si>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</si>
  <si>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</si>
  <si>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</si>
  <si>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</si>
  <si>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</si>
  <si>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</si>
  <si>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</si>
  <si>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</si>
  <si>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</si>
  <si>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</si>
  <si>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</si>
  <si>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</si>
  <si>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</si>
  <si>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</si>
  <si>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</si>
  <si>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</si>
  <si>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</si>
  <si>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</si>
  <si>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</si>
  <si>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</si>
  <si>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</si>
  <si>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</si>
  <si>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</si>
  <si>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</si>
  <si>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</si>
  <si>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</si>
  <si>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</si>
  <si>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</si>
  <si>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</si>
  <si>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</si>
  <si>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</si>
  <si>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</si>
  <si>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</si>
  <si>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</si>
  <si>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</si>
  <si>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</si>
  <si>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</si>
  <si>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</si>
  <si>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</si>
  <si>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</si>
  <si>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</si>
  <si>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</si>
  <si>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</si>
  <si>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</si>
  <si>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</si>
  <si>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</si>
  <si>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</si>
  <si>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</si>
  <si>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</si>
  <si>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</si>
  <si>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</si>
  <si>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</si>
  <si>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</si>
  <si>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</si>
  <si>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</si>
  <si>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</si>
  <si>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</si>
  <si>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</si>
  <si>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</si>
  <si>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</si>
  <si>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</si>
  <si>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</si>
  <si>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</si>
  <si>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</si>
  <si>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</si>
  <si>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</si>
  <si>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</si>
  <si>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</si>
  <si>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</si>
  <si>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</si>
  <si>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</si>
  <si>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</si>
  <si>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</si>
  <si>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</si>
  <si>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</si>
  <si>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</si>
  <si>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</si>
  <si>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</si>
  <si>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</si>
  <si>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</si>
  <si>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</si>
  <si>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</si>
  <si>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</si>
  <si>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</si>
  <si>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</si>
  <si>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</si>
  <si>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</si>
  <si>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</si>
  <si>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</si>
  <si>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</si>
  <si>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</si>
  <si>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</si>
  <si>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</si>
  <si>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</si>
  <si>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</si>
  <si>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</si>
  <si>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</si>
  <si>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</si>
  <si>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</si>
  <si>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</si>
  <si>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</si>
  <si>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</si>
  <si>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</si>
  <si>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</si>
  <si>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</si>
  <si>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</si>
  <si>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</si>
  <si>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</si>
  <si>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</si>
  <si>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</si>
  <si>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</si>
  <si>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</si>
  <si>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</si>
  <si>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</si>
  <si>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</si>
  <si>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</si>
  <si>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</si>
  <si>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</si>
  <si>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</si>
  <si>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</si>
  <si>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</si>
  <si>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</si>
  <si>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</si>
  <si>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</si>
  <si>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</si>
  <si>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</si>
  <si>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</si>
  <si>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</si>
  <si>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</si>
  <si>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</si>
  <si>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</si>
  <si>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</si>
  <si>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</si>
  <si>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</si>
  <si>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</si>
  <si>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</si>
  <si>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</si>
  <si>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</si>
  <si>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</si>
  <si>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</si>
  <si>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</si>
  <si>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</si>
  <si>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</si>
  <si>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</si>
  <si>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</si>
  <si>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</si>
  <si>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</si>
  <si>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</si>
  <si>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</si>
  <si>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</si>
  <si>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</si>
  <si>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</si>
  <si>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</si>
  <si>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</si>
  <si>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</si>
  <si>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</si>
  <si>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</si>
  <si>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</si>
  <si>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</si>
  <si>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</si>
  <si>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</si>
  <si>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</si>
  <si>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</si>
  <si>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</si>
  <si>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</si>
  <si>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</si>
  <si>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</si>
  <si>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</si>
  <si>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</si>
  <si>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</si>
  <si>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</si>
  <si>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</si>
  <si>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</si>
  <si>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</si>
  <si>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</si>
  <si>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</si>
  <si>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</si>
  <si>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</si>
  <si>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</si>
  <si>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</si>
  <si>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</si>
  <si>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</si>
  <si>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</si>
  <si>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</si>
  <si>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</si>
  <si>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</si>
  <si>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</si>
  <si>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</si>
  <si>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</si>
  <si>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</si>
  <si>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</si>
  <si>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</si>
  <si>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</si>
  <si>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</si>
  <si>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</si>
  <si>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</si>
  <si>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</si>
  <si>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</si>
  <si>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</si>
  <si>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</si>
  <si>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</si>
  <si>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</si>
  <si>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</si>
  <si>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</si>
  <si>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</si>
  <si>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</si>
  <si>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</si>
  <si>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</si>
  <si>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</si>
  <si>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</si>
  <si>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</si>
  <si>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</si>
  <si>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</si>
  <si>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</si>
  <si>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</si>
  <si>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</si>
  <si>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</si>
  <si>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</si>
  <si>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</si>
  <si>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</si>
  <si>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</si>
  <si>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</si>
  <si>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</si>
  <si>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</si>
  <si>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</si>
  <si>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</si>
  <si>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</si>
  <si>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</si>
  <si>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</si>
  <si>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</si>
  <si>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</si>
  <si>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</si>
  <si>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</si>
  <si>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</si>
  <si>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</si>
  <si>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</si>
  <si>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</si>
  <si>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</si>
  <si>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</si>
  <si>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</si>
  <si>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</si>
  <si>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</si>
  <si>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</si>
  <si>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</si>
  <si>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</si>
  <si>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</si>
  <si>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</si>
  <si>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</si>
  <si>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</si>
  <si>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</si>
  <si>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</si>
  <si>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</si>
  <si>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</si>
  <si>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</si>
  <si>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</si>
  <si>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</si>
  <si>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</si>
  <si>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</si>
  <si>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</si>
  <si>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</si>
  <si>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</si>
  <si>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</si>
  <si>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</si>
  <si>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</si>
  <si>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</si>
  <si>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</si>
  <si>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</si>
  <si>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</si>
  <si>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</si>
  <si>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</si>
  <si>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</si>
  <si>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</si>
  <si>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</si>
  <si>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</si>
  <si>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</si>
  <si>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</si>
  <si>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</si>
  <si>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</si>
  <si>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</si>
  <si>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</si>
  <si>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</si>
  <si>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</si>
  <si>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</si>
  <si>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</si>
  <si>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</si>
  <si>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</si>
  <si>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</si>
  <si>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</si>
  <si>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</si>
  <si>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</si>
  <si>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</si>
  <si>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</si>
  <si>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</si>
  <si>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</si>
  <si>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</si>
  <si>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</si>
  <si>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</si>
  <si>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</si>
  <si>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</si>
  <si>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</si>
  <si>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</si>
  <si>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</si>
  <si>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</si>
  <si>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</si>
  <si>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</si>
  <si>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</si>
  <si>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</si>
  <si>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</si>
  <si>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</si>
  <si>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</si>
  <si>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</si>
  <si>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</si>
  <si>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</si>
  <si>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</si>
  <si>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</si>
  <si>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</si>
  <si>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</si>
  <si>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</si>
  <si>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</si>
  <si>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</si>
  <si>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</si>
  <si>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</si>
  <si>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</si>
  <si>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</si>
  <si>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</si>
  <si>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</si>
  <si>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</si>
  <si>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</si>
  <si>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</si>
  <si>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</si>
  <si>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</si>
  <si>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</si>
  <si>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</si>
  <si>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</si>
  <si>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</si>
  <si>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</si>
  <si>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</si>
  <si>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</si>
  <si>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</si>
  <si>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</si>
  <si>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</si>
  <si>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</si>
  <si>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</si>
  <si>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</si>
  <si>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</si>
  <si>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</si>
  <si>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</si>
  <si>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</si>
  <si>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</si>
  <si>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</si>
  <si>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</si>
  <si>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</si>
  <si>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</si>
  <si>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</si>
  <si>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</si>
  <si>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</si>
  <si>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</si>
  <si>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</si>
  <si>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</si>
  <si>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</si>
  <si>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</si>
  <si>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</si>
  <si>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</si>
  <si>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</si>
  <si>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</si>
  <si>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</si>
  <si>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</si>
  <si>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</si>
  <si>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</si>
  <si>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</si>
  <si>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</si>
  <si>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</si>
  <si>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</si>
  <si>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</si>
  <si>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</si>
  <si>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</si>
  <si>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</si>
  <si>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</si>
  <si>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</si>
  <si>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</si>
  <si>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</si>
  <si>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</si>
  <si>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</si>
  <si>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</si>
  <si>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</si>
  <si>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</si>
  <si>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</si>
  <si>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</si>
  <si>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</si>
  <si>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</si>
  <si>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</si>
  <si>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</si>
  <si>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</si>
  <si>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</si>
  <si>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</si>
  <si>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</si>
  <si>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</si>
  <si>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</si>
  <si>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</si>
  <si>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</si>
  <si>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</si>
  <si>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</si>
  <si>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</si>
  <si>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</si>
  <si>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</si>
  <si>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</si>
  <si>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</si>
  <si>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</si>
  <si>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</si>
  <si>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</si>
  <si>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</si>
  <si>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</si>
  <si>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</si>
  <si>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</si>
  <si>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</si>
  <si>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</si>
  <si>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</si>
  <si>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</si>
  <si>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</si>
  <si>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</si>
  <si>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</si>
  <si>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</si>
  <si>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</si>
  <si>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</si>
  <si>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</si>
  <si>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</si>
  <si>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</si>
  <si>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</si>
  <si>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</si>
  <si>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</si>
  <si>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</si>
  <si>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</si>
  <si>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</si>
  <si>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</si>
  <si>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</si>
  <si>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</si>
  <si>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</si>
  <si>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</si>
  <si>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</si>
  <si>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</si>
  <si>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</si>
  <si>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</si>
  <si>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</si>
  <si>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</si>
  <si>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</si>
  <si>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</si>
  <si>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</si>
  <si>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</si>
  <si>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</si>
  <si>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</si>
  <si>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</si>
  <si>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</si>
  <si>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</si>
  <si>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</si>
  <si>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</si>
  <si>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</si>
  <si>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</si>
  <si>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</si>
  <si>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</si>
  <si>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</si>
  <si>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</si>
  <si>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</si>
  <si>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</si>
  <si>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</si>
  <si>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</si>
  <si>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</si>
  <si>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</si>
  <si>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</si>
  <si>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</si>
  <si>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</si>
  <si>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</si>
  <si>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</si>
  <si>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</si>
  <si>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</si>
  <si>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</si>
  <si>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</si>
  <si>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</si>
  <si>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</si>
  <si>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</si>
  <si>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</si>
  <si>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</si>
  <si>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</si>
  <si>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</si>
  <si>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</si>
  <si>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</si>
  <si>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</si>
  <si>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</si>
  <si>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</si>
  <si>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</si>
  <si>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</si>
  <si>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</si>
  <si>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</si>
  <si>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</si>
  <si>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</si>
  <si>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</si>
  <si>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</si>
  <si>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</si>
  <si>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</si>
  <si>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</si>
  <si>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</si>
  <si>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</si>
  <si>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</si>
  <si>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</si>
  <si>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</si>
  <si>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</si>
  <si>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</si>
  <si>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</si>
  <si>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</si>
  <si>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</si>
  <si>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</si>
  <si>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</si>
  <si>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</si>
  <si>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</si>
  <si>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</si>
  <si>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</si>
  <si>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</si>
  <si>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</si>
  <si>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</si>
  <si>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</si>
  <si>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</si>
  <si>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</si>
  <si>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</si>
  <si>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</si>
  <si>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</si>
  <si>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</si>
  <si>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</si>
  <si>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</si>
  <si>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</si>
  <si>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</si>
  <si>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</si>
  <si>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</si>
  <si>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</si>
  <si>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</si>
  <si>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</si>
  <si>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</si>
  <si>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</si>
  <si>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</si>
  <si>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</si>
  <si>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</si>
  <si>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</si>
  <si>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</si>
  <si>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</si>
  <si>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</si>
  <si>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</si>
  <si>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</si>
  <si>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</si>
  <si>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</si>
  <si>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</si>
  <si>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</si>
  <si>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</si>
  <si>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</si>
  <si>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</si>
  <si>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</si>
  <si>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</si>
  <si>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</si>
  <si>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</si>
  <si>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</si>
  <si>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</si>
  <si>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</si>
  <si>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</si>
  <si>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</si>
  <si>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</si>
  <si>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</si>
  <si>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</si>
  <si>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</si>
  <si>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</si>
  <si>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</si>
  <si>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</si>
  <si>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</si>
  <si>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</si>
  <si>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</si>
  <si>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</si>
  <si>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</si>
  <si>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</si>
  <si>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</si>
  <si>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</si>
  <si>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</si>
  <si>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</si>
  <si>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</si>
  <si>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</si>
  <si>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</si>
  <si>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</si>
  <si>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</si>
  <si>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</si>
  <si>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</si>
  <si>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</si>
  <si>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</si>
  <si>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</si>
  <si>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</si>
  <si>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</si>
  <si>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</si>
  <si>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</si>
  <si>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</si>
  <si>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</si>
  <si>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</si>
  <si>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</si>
  <si>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</si>
  <si>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</si>
  <si>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</si>
  <si>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</si>
  <si>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</si>
  <si>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</si>
  <si>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</si>
  <si>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</si>
  <si>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</si>
  <si>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</si>
  <si>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</si>
  <si>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</si>
  <si>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</si>
  <si>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</si>
  <si>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</si>
  <si>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</si>
  <si>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</si>
  <si>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</si>
  <si>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</si>
  <si>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</si>
  <si>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</si>
  <si>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</si>
  <si>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</si>
  <si>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</si>
  <si>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</si>
  <si>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</si>
  <si>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</si>
  <si>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</si>
  <si>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</si>
  <si>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</si>
  <si>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</si>
  <si>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</si>
  <si>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</si>
  <si>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</si>
  <si>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</si>
  <si>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</si>
  <si>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</si>
  <si>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</si>
  <si>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</si>
  <si>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</si>
  <si>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</si>
  <si>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</si>
  <si>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</si>
  <si>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</si>
  <si>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</si>
  <si>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</si>
  <si>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</si>
  <si>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</si>
  <si>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</si>
  <si>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</si>
  <si>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</si>
  <si>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</si>
  <si>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</si>
  <si>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</si>
  <si>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</si>
  <si>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</si>
  <si>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</si>
  <si>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</si>
  <si>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</si>
  <si>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</si>
  <si>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</si>
  <si>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</si>
  <si>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</si>
  <si>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</si>
  <si>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</si>
  <si>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</si>
  <si>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</si>
  <si>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</si>
  <si>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</si>
  <si>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</si>
  <si>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</si>
  <si>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</si>
  <si>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</si>
  <si>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</si>
  <si>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</si>
  <si>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</si>
  <si>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</si>
  <si>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</si>
  <si>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</si>
  <si>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</si>
  <si>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</si>
  <si>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</si>
  <si>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</si>
  <si>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</si>
  <si>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</si>
  <si>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</si>
  <si>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</si>
  <si>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</si>
  <si>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</si>
  <si>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</si>
  <si>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</si>
  <si>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</si>
  <si>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</si>
  <si>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</si>
  <si>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</si>
  <si>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</si>
  <si>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</si>
  <si>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</si>
  <si>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</si>
  <si>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</si>
  <si>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</si>
  <si>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</si>
  <si>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</si>
  <si>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</si>
  <si>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</si>
  <si>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</si>
  <si>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</si>
  <si>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</si>
  <si>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</si>
  <si>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</si>
  <si>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</si>
  <si>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</si>
  <si>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</si>
  <si>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</si>
  <si>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</si>
  <si>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</si>
  <si>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</si>
  <si>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</si>
  <si>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</si>
  <si>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</si>
  <si>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</si>
  <si>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</si>
  <si>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</si>
  <si>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</si>
  <si>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</si>
  <si>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</si>
  <si>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</si>
  <si>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</si>
  <si>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</si>
  <si>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</si>
  <si>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</si>
  <si>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</si>
  <si>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</si>
  <si>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</si>
  <si>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</si>
  <si>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</si>
  <si>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</si>
  <si>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</si>
  <si>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</si>
  <si>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</si>
  <si>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</si>
  <si>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</si>
  <si>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</si>
  <si>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</si>
  <si>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</si>
  <si>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</si>
  <si>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</si>
  <si>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</si>
  <si>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</si>
  <si>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</si>
  <si>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</si>
  <si>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</si>
  <si>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</si>
  <si>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</si>
  <si>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</si>
  <si>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</si>
  <si>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</si>
  <si>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</si>
  <si>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</si>
  <si>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</si>
  <si>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</si>
  <si>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</si>
  <si>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</si>
  <si>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</si>
  <si>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</si>
  <si>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</si>
  <si>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</si>
  <si>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</si>
  <si>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</si>
  <si>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</si>
  <si>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</si>
  <si>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</si>
  <si>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</si>
  <si>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</si>
  <si>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</si>
  <si>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</si>
  <si>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</si>
  <si>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</si>
  <si>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</si>
  <si>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</si>
  <si>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</si>
  <si>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</si>
  <si>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</si>
  <si>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</si>
  <si>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</si>
  <si>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</si>
  <si>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</si>
  <si>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</si>
  <si>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</si>
  <si>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</si>
  <si>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</si>
  <si>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</si>
  <si>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</si>
  <si>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</si>
  <si>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</si>
  <si>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</si>
  <si>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</si>
  <si>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</si>
  <si>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</si>
  <si>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</si>
  <si>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</si>
  <si>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</si>
  <si>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</si>
  <si>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</si>
  <si>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</si>
  <si>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</si>
  <si>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</si>
  <si>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</si>
  <si>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</si>
  <si>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</si>
  <si>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</si>
  <si>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</si>
  <si>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</si>
  <si>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</si>
  <si>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</si>
  <si>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</si>
  <si>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</si>
  <si>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</si>
  <si>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</si>
  <si>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</si>
  <si>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</si>
  <si>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</si>
  <si>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</si>
  <si>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</si>
  <si>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</si>
  <si>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</si>
  <si>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</si>
  <si>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</si>
  <si>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</si>
  <si>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</si>
  <si>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</si>
  <si>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</si>
  <si>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</si>
  <si>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</si>
  <si>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</si>
  <si>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</si>
  <si>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</si>
  <si>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</si>
  <si>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</si>
  <si>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</si>
  <si>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</si>
  <si>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</si>
  <si>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</si>
  <si>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</si>
  <si>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</si>
  <si>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</si>
  <si>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</si>
  <si>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</si>
  <si>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</si>
  <si>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</si>
  <si>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</si>
  <si>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</si>
  <si>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</si>
  <si>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</si>
  <si>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</si>
  <si>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</si>
  <si>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</si>
  <si>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</si>
  <si>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</si>
  <si>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</si>
  <si>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</si>
  <si>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</si>
  <si>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</si>
  <si>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</si>
  <si>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</si>
  <si>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</si>
  <si>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</si>
  <si>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</si>
  <si>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</si>
  <si>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</si>
  <si>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</si>
  <si>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</si>
  <si>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</si>
  <si>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</si>
  <si>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</si>
  <si>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</si>
  <si>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</si>
  <si>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</si>
  <si>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</si>
  <si>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</si>
  <si>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</si>
  <si>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</si>
  <si>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</si>
  <si>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</si>
  <si>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</si>
  <si>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</si>
  <si>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</si>
  <si>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</si>
  <si>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</si>
  <si>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</si>
  <si>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</si>
  <si>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</si>
  <si>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</si>
  <si>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</si>
  <si>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</si>
  <si>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</si>
  <si>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</si>
  <si>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</si>
  <si>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</si>
  <si>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</si>
  <si>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</si>
  <si>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</si>
  <si>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</si>
  <si>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</si>
  <si>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</si>
  <si>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</si>
  <si>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</si>
  <si>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</si>
  <si>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</si>
  <si>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</si>
  <si>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</si>
  <si>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</si>
  <si>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</si>
  <si>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</si>
  <si>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</si>
  <si>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</si>
  <si>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</si>
  <si>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</si>
  <si>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</si>
  <si>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</si>
  <si>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</si>
  <si>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</si>
  <si>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</si>
  <si>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</si>
  <si>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</si>
  <si>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</si>
  <si>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</si>
  <si>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</si>
  <si>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</si>
  <si>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</si>
  <si>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</si>
  <si>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</si>
  <si>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</si>
  <si>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</si>
  <si>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</si>
  <si>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</si>
  <si>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</si>
  <si>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</si>
  <si>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</si>
  <si>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</si>
  <si>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</si>
  <si>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</si>
  <si>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</si>
  <si>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</si>
  <si>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</si>
  <si>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</si>
  <si>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</si>
  <si>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</si>
  <si>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</si>
  <si>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</si>
  <si>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</si>
  <si>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</si>
  <si>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</si>
  <si>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</si>
  <si>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</si>
  <si>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</si>
  <si>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</si>
  <si>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</si>
  <si>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</si>
  <si>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</si>
  <si>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</si>
  <si>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</si>
  <si>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</si>
  <si>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</si>
  <si>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</si>
  <si>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</si>
  <si>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</si>
  <si>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</si>
  <si>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</si>
  <si>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</si>
  <si>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</si>
  <si>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</si>
  <si>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</si>
  <si>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</si>
  <si>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</si>
  <si>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</si>
  <si>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</si>
  <si>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</si>
  <si>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</si>
  <si>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</si>
  <si>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</si>
  <si>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</si>
  <si>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</si>
  <si>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</si>
  <si>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</si>
  <si>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</si>
  <si>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</si>
  <si>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</si>
  <si>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</si>
  <si>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</si>
  <si>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</si>
  <si>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</si>
  <si>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</si>
  <si>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</si>
  <si>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</si>
  <si>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</si>
  <si>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</si>
  <si>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</si>
  <si>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</si>
  <si>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</si>
  <si>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</si>
  <si>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</si>
  <si>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</si>
  <si>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</si>
  <si>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</si>
  <si>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</si>
  <si>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</si>
  <si>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</si>
  <si>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</si>
  <si>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</si>
  <si>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</si>
  <si>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</si>
  <si>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</si>
  <si>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</si>
  <si>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</si>
  <si>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</si>
  <si>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</si>
  <si>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</si>
  <si>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</si>
  <si>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</si>
  <si>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</si>
  <si>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</si>
  <si>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</si>
  <si>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</si>
  <si>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</si>
  <si>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</si>
  <si>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</si>
  <si>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</si>
  <si>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</si>
  <si>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</si>
  <si>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</si>
  <si>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</si>
  <si>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</si>
  <si>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</si>
  <si>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</si>
  <si>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</si>
  <si>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</si>
  <si>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</si>
  <si>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</si>
  <si>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</si>
  <si>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</si>
  <si>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</si>
  <si>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</si>
  <si>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</si>
  <si>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</si>
  <si>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</si>
  <si>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</si>
  <si>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</si>
  <si>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</si>
  <si>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</si>
  <si>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</si>
  <si>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</si>
  <si>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</si>
  <si>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</si>
  <si>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</si>
  <si>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</si>
  <si>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</si>
  <si>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</si>
  <si>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</si>
  <si>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</si>
  <si>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</si>
  <si>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</si>
  <si>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</si>
  <si>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</si>
  <si>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</si>
  <si>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</si>
  <si>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</si>
  <si>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</si>
  <si>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</si>
  <si>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</si>
  <si>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</si>
  <si>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</si>
  <si>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</si>
  <si>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</si>
  <si>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</si>
  <si>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</si>
  <si>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</si>
  <si>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</si>
  <si>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</si>
  <si>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</si>
  <si>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</si>
  <si>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</si>
  <si>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</si>
  <si>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</si>
  <si>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</si>
  <si>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</si>
  <si>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</si>
  <si>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</si>
  <si>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</si>
  <si>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</si>
  <si>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</si>
  <si>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</si>
  <si>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</si>
  <si>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</si>
  <si>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</si>
  <si>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</si>
  <si>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</si>
  <si>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</si>
  <si>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</si>
  <si>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</si>
  <si>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</si>
  <si>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</si>
  <si>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</si>
  <si>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</si>
  <si>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</si>
  <si>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</si>
  <si>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</si>
  <si>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</si>
  <si>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</si>
  <si>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</si>
  <si>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</si>
  <si>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</si>
  <si>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</si>
  <si>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</si>
  <si>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</si>
  <si>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</si>
  <si>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</si>
  <si>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</si>
  <si>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</si>
  <si>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</si>
  <si>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</si>
  <si>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</si>
  <si>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</si>
  <si>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</si>
  <si>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</si>
  <si>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</si>
  <si>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</si>
  <si>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</si>
  <si>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</si>
  <si>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</si>
  <si>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</si>
  <si>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</si>
  <si>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</si>
  <si>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</si>
  <si>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</si>
  <si>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</si>
  <si>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</si>
  <si>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</si>
  <si>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</si>
  <si>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</si>
  <si>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</si>
  <si>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</si>
  <si>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</si>
  <si>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</si>
  <si>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</si>
  <si>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</si>
  <si>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</si>
  <si>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</si>
  <si>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</si>
  <si>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</si>
  <si>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</si>
  <si>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</si>
  <si>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</si>
  <si>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</si>
  <si>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</si>
  <si>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</si>
  <si>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</si>
  <si>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</si>
  <si>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</si>
  <si>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</si>
  <si>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</si>
  <si>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</si>
  <si>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</si>
  <si>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</si>
  <si>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</si>
  <si>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</si>
  <si>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</si>
  <si>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</si>
  <si>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</si>
  <si>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</si>
  <si>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</si>
  <si>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</si>
  <si>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</si>
  <si>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</si>
  <si>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</si>
  <si>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</si>
  <si>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</si>
  <si>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</si>
  <si>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</si>
  <si>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</si>
  <si>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</si>
  <si>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</si>
  <si>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</si>
  <si>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</si>
  <si>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</si>
  <si>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</si>
  <si>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</si>
  <si>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</si>
  <si>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</si>
  <si>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</si>
  <si>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</si>
  <si>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</si>
  <si>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</si>
  <si>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</si>
  <si>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</si>
  <si>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</si>
  <si>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</si>
  <si>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</si>
  <si>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</si>
  <si>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</si>
  <si>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</si>
  <si>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</si>
  <si>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</si>
  <si>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</si>
  <si>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</si>
  <si>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</si>
  <si>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</si>
  <si>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</si>
  <si>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</si>
  <si>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</si>
  <si>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</si>
  <si>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</si>
  <si>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</si>
  <si>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</si>
  <si>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</si>
  <si>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</si>
  <si>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</si>
  <si>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</si>
  <si>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</si>
  <si>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</si>
  <si>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</si>
  <si>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</si>
  <si>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</si>
  <si>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</si>
  <si>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</si>
  <si>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</si>
  <si>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</si>
  <si>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</si>
  <si>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</si>
  <si>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</si>
  <si>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</si>
  <si>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</si>
  <si>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</si>
  <si>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</si>
  <si>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</si>
  <si>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</si>
  <si>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</si>
  <si>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</si>
  <si>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</si>
  <si>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</si>
  <si>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</si>
  <si>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</si>
  <si>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</si>
  <si>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</si>
  <si>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</si>
  <si>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</si>
  <si>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</si>
  <si>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</si>
  <si>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</si>
  <si>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</si>
  <si>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</si>
  <si>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</si>
  <si>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</si>
  <si>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</si>
  <si>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</si>
  <si>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</si>
  <si>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</si>
  <si>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</si>
  <si>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</si>
  <si>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</si>
  <si>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</si>
  <si>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</si>
  <si>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</si>
  <si>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</si>
  <si>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</si>
  <si>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</si>
  <si>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</si>
  <si>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</si>
  <si>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</si>
  <si>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</si>
  <si>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</si>
  <si>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</si>
  <si>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</si>
  <si>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</si>
  <si>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</si>
  <si>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</si>
  <si>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</si>
  <si>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</si>
  <si>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</si>
  <si>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</si>
  <si>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</si>
  <si>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</si>
  <si>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</si>
  <si>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</si>
  <si>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</si>
  <si>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</si>
  <si>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</si>
  <si>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</si>
  <si>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</si>
  <si>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</si>
  <si>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</si>
  <si>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</si>
  <si>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</si>
  <si>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</si>
  <si>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</si>
  <si>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</si>
  <si>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</si>
  <si>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</si>
  <si>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</si>
  <si>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</si>
  <si>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</si>
  <si>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</si>
  <si>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</si>
  <si>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</si>
  <si>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</si>
  <si>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</si>
  <si>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</si>
  <si>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</si>
  <si>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</si>
  <si>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</si>
  <si>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</si>
  <si>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</si>
  <si>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</si>
  <si>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</si>
  <si>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</si>
  <si>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</si>
  <si>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</si>
  <si>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</si>
  <si>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</si>
  <si>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</si>
  <si>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</si>
  <si>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</si>
  <si>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</si>
  <si>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</si>
  <si>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</si>
  <si>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</si>
  <si>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</si>
  <si>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</si>
  <si>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</si>
  <si>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</si>
  <si>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</si>
  <si>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</si>
  <si>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</si>
  <si>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</si>
  <si>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</si>
  <si>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</si>
  <si>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</si>
  <si>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</si>
  <si>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</si>
  <si>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</si>
  <si>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</si>
  <si>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</si>
  <si>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</si>
  <si>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</si>
  <si>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</si>
  <si>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</si>
  <si>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</si>
  <si>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</si>
  <si>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</si>
  <si>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</si>
  <si>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</si>
  <si>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</si>
  <si>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</si>
  <si>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</si>
  <si>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</si>
  <si>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</si>
  <si>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</si>
  <si>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</si>
  <si>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</si>
  <si>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</si>
  <si>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</si>
  <si>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</si>
  <si>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</si>
  <si>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</si>
  <si>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</si>
  <si>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</si>
  <si>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</si>
  <si>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</si>
  <si>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</si>
  <si>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</si>
  <si>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</si>
  <si>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</si>
  <si>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</si>
  <si>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</si>
  <si>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</si>
  <si>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</si>
  <si>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</si>
  <si>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</si>
  <si>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</si>
  <si>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</si>
  <si>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</si>
  <si>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</si>
  <si>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</si>
  <si>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</si>
  <si>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</si>
  <si>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</si>
  <si>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</si>
  <si>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</si>
  <si>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</si>
  <si>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</si>
  <si>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</si>
  <si>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</si>
  <si>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</si>
  <si>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</si>
  <si>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</si>
  <si>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</si>
  <si>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</si>
  <si>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</si>
  <si>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</si>
  <si>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</si>
  <si>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</si>
  <si>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</si>
  <si>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</si>
  <si>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</si>
  <si>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</si>
  <si>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</si>
  <si>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</si>
  <si>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</si>
  <si>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</si>
  <si>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</si>
  <si>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</si>
  <si>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</si>
  <si>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</si>
  <si>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</si>
  <si>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</si>
  <si>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</si>
  <si>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</si>
  <si>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</si>
  <si>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</si>
  <si>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</si>
  <si>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</si>
  <si>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</si>
  <si>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</si>
  <si>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</si>
  <si>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</si>
  <si>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</si>
  <si>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</si>
  <si>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</si>
  <si>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</si>
  <si>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</si>
  <si>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</si>
  <si>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</si>
  <si>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</si>
  <si>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</si>
  <si>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</si>
  <si>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</si>
  <si>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</si>
  <si>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</si>
  <si>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</si>
  <si>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</si>
  <si>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</si>
  <si>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</si>
  <si>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</si>
  <si>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</si>
  <si>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</si>
  <si>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</si>
  <si>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</si>
  <si>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</si>
  <si>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</si>
  <si>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</si>
  <si>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</si>
  <si>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</si>
  <si>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</si>
  <si>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</si>
  <si>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</si>
  <si>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</si>
  <si>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</si>
  <si>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</si>
  <si>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</si>
  <si>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</si>
  <si>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</si>
  <si>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</si>
  <si>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</si>
  <si>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</si>
  <si>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</si>
  <si>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</si>
  <si>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</si>
  <si>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</si>
  <si>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</si>
  <si>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</si>
  <si>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</si>
  <si>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</si>
  <si>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</si>
  <si>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</si>
  <si>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</si>
  <si>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</si>
  <si>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</si>
  <si>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</si>
  <si>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</si>
  <si>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</si>
  <si>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</si>
  <si>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</si>
  <si>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</si>
  <si>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</si>
  <si>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</si>
  <si>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</si>
  <si>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</si>
  <si>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</si>
  <si>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</si>
  <si>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</si>
  <si>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</si>
  <si>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</si>
  <si>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</si>
  <si>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</si>
  <si>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</si>
  <si>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</si>
  <si>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</si>
  <si>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</si>
  <si>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</si>
  <si>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</si>
  <si>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</si>
  <si>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</si>
  <si>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</si>
  <si>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</si>
  <si>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</si>
  <si>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</si>
  <si>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</si>
  <si>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</si>
  <si>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</si>
  <si>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</si>
  <si>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</si>
  <si>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</si>
  <si>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</si>
  <si>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</si>
  <si>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</si>
  <si>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</si>
  <si>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</si>
  <si>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</si>
  <si>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</si>
  <si>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</si>
  <si>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</si>
  <si>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</si>
  <si>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</si>
  <si>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</si>
  <si>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</si>
  <si>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</si>
  <si>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</si>
  <si>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</si>
  <si>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</si>
  <si>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</si>
  <si>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</si>
  <si>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</si>
  <si>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</si>
  <si>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</si>
  <si>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</si>
  <si>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</si>
  <si>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</si>
  <si>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</si>
  <si>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</si>
  <si>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</si>
  <si>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</si>
  <si>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</si>
  <si>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</si>
  <si>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</si>
  <si>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</si>
  <si>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</si>
  <si>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</si>
  <si>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</si>
  <si>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</si>
  <si>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</si>
  <si>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</si>
  <si>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</si>
  <si>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</si>
  <si>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</si>
  <si>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</si>
  <si>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</si>
  <si>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</si>
  <si>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</si>
  <si>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</si>
  <si>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</si>
  <si>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</si>
  <si>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</si>
  <si>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</si>
  <si>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</si>
  <si>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</si>
  <si>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</si>
  <si>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</si>
  <si>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</si>
  <si>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</si>
  <si>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</si>
  <si>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</si>
  <si>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</si>
  <si>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</si>
  <si>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</si>
  <si>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</si>
  <si>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</si>
  <si>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</si>
  <si>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</si>
  <si>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</si>
  <si>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</si>
  <si>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</si>
  <si>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</si>
  <si>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</si>
  <si>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</si>
  <si>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</si>
  <si>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</si>
  <si>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</si>
  <si>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</si>
  <si>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</si>
  <si>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</si>
  <si>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</si>
  <si>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</si>
  <si>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</si>
  <si>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</si>
  <si>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</si>
  <si>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</si>
  <si>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</si>
  <si>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</si>
  <si>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</si>
  <si>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</si>
  <si>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</si>
  <si>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</si>
  <si>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</si>
  <si>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</si>
  <si>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</si>
  <si>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</si>
  <si>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</si>
  <si>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</si>
  <si>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</si>
  <si>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</si>
  <si>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</si>
  <si>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</si>
  <si>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</si>
  <si>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</si>
  <si>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</si>
  <si>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</si>
  <si>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</si>
  <si>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</si>
  <si>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</si>
  <si>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</si>
  <si>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</si>
  <si>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</si>
  <si>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</si>
  <si>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</si>
  <si>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</si>
  <si>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</si>
  <si>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</si>
  <si>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</si>
  <si>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</si>
  <si>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</si>
  <si>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</si>
  <si>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</si>
  <si>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</si>
  <si>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</si>
  <si>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</si>
  <si>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</si>
  <si>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</si>
  <si>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</si>
  <si>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</si>
  <si>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</si>
  <si>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</si>
  <si>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</si>
  <si>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</si>
  <si>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</si>
  <si>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</si>
  <si>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</si>
  <si>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</si>
  <si>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</si>
  <si>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</si>
  <si>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</si>
  <si>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</si>
  <si>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</si>
  <si>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</si>
  <si>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</si>
  <si>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</si>
  <si>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</si>
  <si>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</si>
  <si>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</si>
  <si>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</si>
  <si>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</si>
  <si>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</si>
  <si>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</si>
  <si>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</si>
  <si>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</si>
  <si>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</si>
  <si>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</si>
  <si>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</si>
  <si>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</si>
  <si>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</si>
  <si>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</si>
  <si>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</si>
  <si>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</si>
  <si>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</si>
  <si>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</si>
  <si>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</si>
  <si>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</si>
  <si>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</si>
  <si>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</si>
  <si>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</si>
  <si>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</si>
  <si>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</si>
  <si>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</si>
  <si>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</si>
  <si>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</si>
  <si>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</si>
  <si>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</si>
  <si>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</si>
  <si>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</si>
  <si>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</si>
  <si>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</si>
  <si>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</si>
  <si>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</si>
  <si>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</si>
  <si>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</si>
  <si>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</si>
  <si>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</si>
  <si>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</si>
  <si>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</si>
  <si>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</si>
  <si>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</si>
  <si>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</si>
  <si>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</si>
  <si>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</si>
  <si>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</si>
  <si>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</si>
  <si>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</si>
  <si>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</si>
  <si>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</si>
  <si>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</si>
  <si>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</si>
  <si>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</si>
  <si>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</si>
  <si>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</si>
  <si>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</si>
  <si>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</si>
  <si>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</si>
  <si>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</si>
  <si>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</si>
  <si>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</si>
  <si>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</si>
  <si>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</si>
  <si>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</si>
  <si>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</si>
  <si>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</si>
  <si>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</si>
  <si>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</si>
  <si>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</si>
  <si>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</si>
  <si>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</si>
  <si>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</si>
  <si>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</si>
  <si>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</si>
  <si>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</si>
  <si>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</si>
  <si>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</si>
  <si>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</si>
  <si>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</si>
  <si>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</si>
  <si>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</si>
  <si>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</si>
  <si>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</si>
  <si>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</si>
  <si>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</si>
  <si>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</si>
  <si>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</si>
  <si>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</si>
  <si>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</si>
  <si>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</si>
  <si>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</si>
  <si>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</si>
  <si>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</si>
  <si>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</si>
  <si>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</si>
  <si>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</si>
  <si>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</si>
  <si>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</si>
  <si>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</si>
  <si>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</si>
  <si>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</si>
  <si>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</si>
  <si>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</si>
  <si>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</si>
  <si>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</si>
  <si>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</si>
  <si>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</si>
  <si>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</si>
  <si>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</si>
  <si>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</si>
  <si>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</si>
  <si>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</si>
  <si>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</si>
  <si>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</si>
  <si>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</si>
  <si>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</si>
  <si>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</si>
  <si>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</si>
  <si>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</si>
  <si>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</si>
  <si>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</si>
  <si>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</si>
  <si>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</si>
  <si>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</si>
  <si>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</si>
  <si>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</si>
  <si>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</si>
  <si>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</si>
  <si>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</si>
  <si>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</si>
  <si>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</si>
  <si>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</si>
  <si>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</si>
  <si>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</si>
  <si>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</si>
  <si>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</si>
  <si>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</si>
  <si>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</si>
  <si>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</si>
  <si>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</si>
  <si>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</si>
  <si>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</si>
  <si>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</si>
  <si>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</si>
  <si>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</si>
  <si>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</si>
  <si>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</si>
  <si>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</si>
  <si>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</si>
  <si>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</si>
  <si>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</si>
  <si>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</si>
  <si>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</si>
  <si>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</si>
  <si>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</si>
  <si>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</si>
  <si>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</si>
  <si>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</si>
  <si>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</si>
  <si>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</si>
  <si>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</si>
  <si>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</si>
  <si>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</si>
  <si>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</si>
  <si>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</si>
  <si>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</si>
  <si>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</si>
  <si>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</si>
  <si>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</si>
  <si>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</si>
  <si>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</si>
  <si>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</si>
  <si>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</si>
  <si>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</si>
  <si>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</si>
  <si>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</si>
  <si>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</si>
  <si>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</si>
  <si>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</si>
  <si>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</si>
  <si>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</si>
  <si>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</si>
  <si>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</si>
  <si>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</si>
  <si>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</si>
  <si>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</si>
  <si>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</si>
  <si>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</si>
  <si>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</si>
  <si>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</si>
  <si>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</si>
  <si>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</si>
  <si>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</si>
  <si>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</si>
  <si>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</si>
  <si>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</si>
  <si>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</si>
  <si>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</si>
  <si>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</si>
  <si>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</si>
  <si>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</si>
  <si>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</si>
  <si>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</si>
  <si>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</si>
  <si>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</si>
  <si>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</si>
  <si>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</si>
  <si>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</si>
  <si>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</si>
  <si>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</si>
  <si>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</si>
  <si>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</si>
  <si>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</si>
  <si>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</si>
  <si>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</si>
  <si>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</si>
  <si>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</si>
  <si>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</si>
  <si>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</si>
  <si>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</si>
  <si>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</si>
  <si>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</si>
  <si>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</si>
  <si>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</si>
  <si>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</si>
  <si>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</si>
  <si>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</si>
  <si>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</si>
  <si>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</si>
  <si>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</si>
  <si>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</si>
  <si>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</si>
  <si>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</si>
  <si>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</si>
  <si>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</si>
  <si>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</si>
  <si>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</si>
  <si>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</si>
  <si>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</si>
  <si>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</si>
  <si>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</si>
  <si>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</si>
  <si>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</si>
  <si>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</si>
  <si>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</si>
  <si>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</si>
  <si>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</si>
  <si>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</si>
  <si>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</si>
  <si>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</si>
  <si>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</si>
  <si>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</si>
  <si>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</si>
  <si>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</si>
  <si>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</si>
  <si>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</si>
  <si>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</si>
  <si>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</si>
  <si>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</si>
  <si>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</si>
  <si>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</si>
  <si>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</si>
  <si>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</si>
  <si>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</si>
  <si>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</si>
  <si>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</si>
  <si>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</si>
  <si>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</si>
  <si>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</si>
  <si>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</si>
  <si>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</si>
  <si>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</si>
  <si>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</si>
  <si>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</si>
  <si>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</si>
  <si>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</si>
  <si>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</si>
  <si>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</si>
  <si>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</si>
  <si>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</si>
  <si>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</si>
  <si>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</si>
  <si>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</si>
  <si>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</si>
  <si>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</si>
  <si>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</si>
  <si>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</si>
  <si>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</si>
  <si>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</si>
  <si>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</si>
  <si>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</si>
  <si>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</si>
  <si>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</si>
  <si>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</si>
  <si>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</si>
  <si>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</si>
  <si>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</si>
  <si>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</si>
  <si>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</si>
  <si>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</si>
  <si>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</si>
  <si>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</si>
  <si>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</si>
  <si>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</si>
  <si>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</si>
  <si>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</si>
  <si>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</si>
  <si>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</si>
  <si>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</si>
  <si>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</si>
  <si>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</si>
  <si>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</si>
  <si>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</si>
  <si>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</si>
  <si>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</si>
  <si>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</si>
  <si>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</si>
  <si>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</si>
  <si>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</si>
  <si>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</si>
  <si>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</si>
  <si>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</si>
  <si>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</si>
  <si>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</si>
  <si>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</si>
  <si>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</si>
  <si>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</si>
  <si>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</si>
  <si>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</si>
  <si>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</si>
  <si>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</si>
  <si>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</si>
  <si>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</si>
  <si>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</si>
  <si>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</si>
  <si>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</si>
  <si>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</si>
  <si>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</si>
  <si>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</si>
  <si>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</si>
  <si>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</si>
  <si>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</si>
  <si>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</si>
  <si>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</si>
  <si>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</si>
  <si>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</si>
  <si>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</si>
  <si>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</si>
  <si>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</si>
  <si>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</si>
  <si>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</si>
  <si>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</si>
  <si>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</si>
  <si>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</si>
  <si>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</si>
  <si>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</si>
  <si>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</si>
  <si>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</si>
  <si>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</si>
  <si>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</si>
  <si>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</si>
  <si>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</si>
  <si>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</si>
  <si>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</si>
  <si>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</si>
  <si>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</si>
  <si>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</si>
  <si>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</si>
  <si>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</si>
  <si>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</si>
  <si>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</si>
  <si>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</si>
  <si>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</si>
  <si>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</si>
  <si>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</si>
  <si>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</si>
  <si>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</si>
  <si>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</si>
  <si>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</si>
  <si>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</si>
  <si>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</si>
  <si>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</si>
  <si>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</si>
  <si>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</si>
  <si>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</si>
  <si>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</si>
  <si>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</si>
  <si>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</si>
  <si>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</si>
  <si>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</si>
  <si>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</si>
  <si>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</si>
  <si>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</si>
  <si>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</si>
  <si>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</si>
  <si>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</si>
  <si>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</si>
  <si>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</si>
  <si>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</si>
  <si>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</si>
  <si>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</si>
  <si>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</si>
  <si>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</si>
  <si>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</si>
  <si>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</si>
  <si>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</si>
  <si>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</si>
  <si>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</si>
  <si>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</si>
  <si>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</si>
  <si>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</si>
  <si>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</si>
  <si>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</si>
  <si>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</si>
  <si>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</si>
  <si>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</si>
  <si>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</si>
  <si>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</si>
  <si>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</si>
  <si>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</si>
  <si>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</si>
  <si>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</si>
  <si>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</si>
  <si>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</si>
  <si>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</si>
  <si>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</si>
  <si>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</si>
  <si>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</si>
  <si>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</si>
  <si>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</si>
  <si>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</si>
  <si>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</si>
  <si>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</si>
  <si>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</si>
  <si>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</si>
  <si>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</si>
  <si>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</si>
  <si>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</si>
  <si>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</si>
  <si>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</si>
  <si>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</si>
  <si>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</si>
  <si>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</si>
  <si>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</si>
  <si>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</si>
  <si>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</si>
  <si>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</si>
  <si>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</si>
  <si>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</si>
  <si>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</si>
  <si>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</si>
  <si>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</si>
  <si>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</si>
  <si>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</si>
  <si>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</si>
  <si>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</si>
  <si>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</si>
  <si>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</si>
  <si>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</si>
  <si>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</si>
  <si>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</si>
  <si>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</si>
  <si>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</si>
  <si>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</si>
  <si>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</si>
  <si>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</si>
  <si>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</si>
  <si>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</si>
  <si>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</si>
  <si>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</si>
  <si>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</si>
  <si>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</si>
  <si>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</si>
  <si>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</si>
  <si>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</si>
  <si>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</si>
  <si>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</si>
  <si>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</si>
  <si>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</si>
  <si>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</si>
  <si>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</si>
  <si>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</si>
  <si>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</si>
  <si>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</si>
  <si>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</si>
  <si>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</si>
  <si>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</si>
  <si>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</si>
  <si>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</si>
  <si>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</si>
  <si>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</si>
  <si>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</si>
  <si>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</si>
  <si>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</si>
  <si>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</si>
  <si>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</si>
  <si>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</si>
  <si>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</si>
  <si>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</si>
  <si>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</si>
  <si>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</si>
  <si>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</si>
  <si>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</si>
  <si>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</si>
  <si>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</si>
  <si>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</si>
  <si>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</si>
  <si>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</si>
  <si>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</si>
  <si>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</si>
  <si>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</si>
  <si>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</si>
  <si>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</si>
  <si>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</si>
  <si>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</si>
  <si>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</si>
  <si>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</si>
  <si>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</si>
  <si>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</si>
  <si>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</si>
  <si>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</si>
  <si>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</si>
  <si>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</si>
  <si>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</si>
  <si>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</si>
  <si>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</si>
  <si>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</si>
  <si>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</si>
  <si>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</si>
  <si>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</si>
  <si>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</si>
  <si>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</si>
  <si>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</si>
  <si>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</si>
  <si>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</si>
  <si>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</si>
  <si>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</si>
  <si>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</si>
  <si>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</si>
  <si>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</si>
  <si>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</si>
  <si>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</si>
  <si>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</si>
  <si>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</si>
  <si>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</si>
  <si>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</si>
  <si>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</si>
  <si>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</si>
  <si>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</si>
  <si>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</si>
  <si>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</si>
  <si>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</si>
  <si>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</si>
  <si>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</si>
  <si>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</si>
  <si>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</si>
  <si>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</si>
  <si>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</si>
  <si>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</si>
  <si>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</si>
  <si>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</si>
  <si>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</si>
  <si>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</si>
  <si>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</si>
  <si>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</si>
  <si>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</si>
  <si>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</si>
  <si>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</si>
  <si>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</si>
  <si>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</si>
  <si>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</si>
  <si>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</si>
  <si>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</si>
  <si>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</si>
  <si>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</si>
  <si>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</si>
  <si>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</si>
  <si>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</si>
  <si>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</si>
  <si>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</si>
  <si>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</si>
  <si>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</si>
  <si>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</si>
  <si>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</si>
  <si>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</si>
  <si>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</si>
  <si>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</si>
  <si>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</si>
  <si>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</si>
  <si>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</si>
  <si>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</si>
  <si>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</si>
  <si>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</si>
  <si>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</si>
  <si>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</si>
  <si>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</si>
  <si>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</si>
  <si>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</si>
  <si>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</si>
  <si>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</si>
  <si>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</si>
  <si>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</si>
  <si>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</si>
  <si>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</si>
  <si>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</si>
  <si>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</si>
  <si>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</si>
  <si>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</si>
  <si>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</si>
  <si>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</si>
  <si>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</si>
  <si>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</si>
  <si>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</si>
  <si>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</si>
  <si>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</si>
  <si>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</si>
  <si>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</si>
  <si>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</si>
  <si>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</si>
  <si>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</si>
  <si>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</si>
  <si>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</si>
  <si>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</si>
  <si>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</si>
  <si>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</si>
  <si>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</si>
  <si>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</si>
  <si>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</si>
  <si>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</si>
  <si>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</si>
  <si>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</si>
  <si>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</si>
  <si>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</si>
  <si>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</si>
  <si>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</si>
  <si>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</si>
  <si>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</si>
  <si>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</si>
  <si>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</si>
  <si>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</si>
  <si>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</si>
  <si>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</si>
  <si>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</si>
  <si>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</si>
  <si>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</si>
  <si>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</si>
  <si>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</si>
  <si>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</si>
  <si>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</si>
  <si>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</si>
  <si>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</si>
  <si>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</si>
  <si>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</si>
  <si>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</si>
  <si>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</si>
  <si>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</si>
  <si>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</si>
  <si>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</si>
  <si>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</si>
  <si>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</si>
  <si>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</si>
  <si>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</si>
  <si>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</si>
  <si>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</si>
  <si>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</si>
  <si>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</si>
  <si>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</si>
  <si>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</si>
  <si>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</si>
  <si>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</si>
  <si>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</si>
  <si>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</si>
  <si>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</si>
  <si>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</si>
  <si>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</si>
  <si>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</si>
  <si>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</si>
  <si>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</si>
  <si>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</si>
  <si>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</si>
  <si>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</si>
  <si>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</si>
  <si>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</si>
  <si>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</si>
  <si>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</si>
  <si>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</si>
  <si>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</si>
  <si>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</si>
  <si>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</si>
  <si>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</si>
  <si>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</si>
  <si>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</si>
  <si>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</si>
  <si>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</si>
  <si>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</si>
  <si>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</si>
  <si>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</si>
  <si>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</si>
  <si>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</si>
  <si>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</si>
  <si>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</si>
  <si>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</si>
  <si>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</si>
  <si>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</si>
  <si>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</si>
  <si>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</si>
  <si>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</si>
  <si>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</si>
  <si>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</si>
  <si>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</si>
  <si>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</si>
  <si>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</si>
  <si>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</si>
  <si>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</si>
  <si>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</si>
  <si>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</si>
  <si>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</si>
  <si>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</si>
  <si>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</si>
  <si>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</si>
  <si>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</si>
  <si>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</si>
  <si>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</si>
  <si>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</si>
  <si>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</si>
  <si>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</si>
  <si>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</si>
  <si>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</si>
  <si>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</si>
  <si>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</si>
  <si>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</si>
  <si>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</si>
  <si>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</si>
  <si>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</si>
  <si>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</si>
  <si>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</si>
  <si>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</si>
  <si>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</si>
  <si>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</si>
  <si>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</si>
  <si>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</si>
  <si>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</si>
  <si>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</si>
  <si>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</si>
  <si>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</si>
  <si>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</si>
  <si>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</si>
  <si>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</si>
  <si>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</si>
  <si>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</si>
  <si>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</si>
  <si>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</si>
  <si>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</si>
  <si>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</si>
  <si>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</si>
  <si>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</si>
  <si>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</si>
  <si>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</si>
  <si>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</si>
  <si>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</si>
  <si>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</si>
  <si>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</si>
  <si>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</si>
  <si>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</si>
  <si>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</si>
  <si>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</si>
  <si>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</si>
  <si>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</si>
  <si>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</si>
  <si>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</si>
  <si>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</si>
  <si>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</si>
  <si>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</si>
  <si>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</si>
  <si>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</si>
  <si>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</si>
  <si>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</si>
  <si>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</si>
  <si>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</si>
  <si>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</si>
  <si>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</si>
  <si>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</si>
  <si>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</si>
  <si>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</si>
  <si>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</si>
  <si>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</si>
  <si>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</si>
  <si>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</si>
  <si>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</si>
  <si>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</si>
  <si>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</si>
  <si>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</si>
  <si>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</si>
  <si>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</si>
  <si>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</si>
  <si>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</si>
  <si>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</si>
  <si>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</si>
  <si>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</si>
  <si>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</si>
  <si>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</si>
  <si>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</si>
  <si>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</si>
  <si>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</si>
  <si>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</si>
  <si>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</si>
  <si>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</si>
  <si>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</si>
  <si>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</si>
  <si>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</si>
  <si>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</si>
  <si>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</si>
  <si>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</si>
  <si>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</si>
  <si>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</si>
  <si>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</si>
  <si>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</si>
  <si>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</si>
  <si>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</si>
  <si>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</si>
  <si>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</si>
  <si>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</si>
  <si>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</si>
  <si>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</si>
  <si>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</si>
  <si>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</si>
  <si>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</si>
  <si>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</si>
  <si>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</si>
  <si>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</si>
  <si>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</si>
  <si>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</si>
  <si>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</si>
  <si>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</si>
  <si>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</si>
  <si>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</si>
  <si>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</si>
  <si>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</si>
  <si>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</si>
  <si>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</si>
  <si>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</si>
  <si>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</si>
  <si>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</si>
  <si>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</si>
  <si>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</si>
  <si>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</si>
  <si>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</si>
  <si>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</si>
  <si>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</si>
  <si>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</si>
  <si>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</si>
  <si>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</si>
  <si>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</si>
  <si>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</si>
  <si>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</si>
  <si>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</si>
  <si>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</si>
  <si>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</si>
  <si>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</si>
  <si>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</si>
  <si>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</si>
  <si>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</si>
  <si>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</si>
  <si>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</si>
  <si>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</si>
  <si>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</si>
  <si>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</si>
  <si>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</si>
  <si>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</si>
  <si>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</si>
  <si>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</si>
  <si>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</si>
  <si>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</si>
  <si>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</si>
  <si>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</si>
  <si>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</si>
  <si>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</si>
  <si>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</si>
  <si>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</si>
  <si>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</si>
  <si>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</si>
  <si>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</si>
  <si>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</si>
  <si>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</si>
  <si>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</si>
  <si>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</si>
  <si>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</si>
  <si>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</si>
  <si>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</si>
  <si>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</si>
  <si>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</si>
  <si>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</si>
  <si>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</si>
  <si>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</si>
  <si>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</si>
  <si>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</si>
  <si>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</si>
  <si>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</si>
  <si>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</si>
  <si>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</si>
  <si>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</si>
  <si>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</si>
  <si>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</si>
  <si>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</si>
  <si>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</si>
  <si>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</si>
  <si>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</si>
  <si>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</si>
  <si>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</si>
  <si>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</si>
  <si>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</si>
  <si>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</si>
  <si>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</si>
  <si>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</si>
  <si>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</si>
  <si>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</si>
  <si>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</si>
  <si>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</si>
  <si>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</si>
  <si>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</si>
  <si>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</si>
  <si>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</si>
  <si>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</si>
  <si>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</si>
  <si>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</si>
  <si>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</si>
  <si>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</si>
  <si>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</si>
  <si>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</si>
  <si>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</si>
  <si>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</si>
  <si>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</si>
  <si>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</si>
  <si>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</si>
  <si>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</si>
  <si>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</si>
  <si>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</si>
  <si>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</si>
  <si>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</si>
  <si>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</si>
  <si>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</si>
  <si>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</si>
  <si>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</si>
  <si>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</si>
  <si>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</si>
  <si>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</si>
  <si>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</si>
  <si>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</si>
  <si>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</si>
  <si>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</si>
  <si>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</si>
  <si>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</si>
  <si>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</si>
  <si>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</si>
  <si>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</si>
  <si>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</si>
  <si>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</si>
  <si>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</si>
  <si>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</si>
  <si>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</si>
  <si>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</si>
  <si>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</si>
  <si>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</si>
  <si>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</si>
  <si>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</si>
  <si>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</si>
  <si>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</si>
  <si>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</si>
  <si>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</si>
  <si>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</si>
  <si>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</si>
  <si>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</si>
  <si>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</si>
  <si>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</si>
  <si>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</si>
  <si>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</si>
  <si>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</si>
  <si>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</si>
  <si>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</si>
  <si>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</si>
  <si>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</si>
  <si>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</si>
  <si>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</si>
  <si>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</si>
  <si>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</si>
  <si>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</si>
  <si>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</si>
  <si>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</si>
  <si>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</si>
  <si>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</si>
  <si>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</si>
  <si>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</si>
  <si>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</si>
  <si>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</si>
  <si>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</si>
  <si>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</si>
  <si>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</si>
  <si>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</si>
  <si>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</si>
  <si>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</si>
  <si>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</si>
  <si>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</si>
  <si>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</si>
  <si>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</si>
  <si>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</si>
  <si>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</si>
  <si>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</si>
  <si>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</si>
  <si>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</si>
  <si>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</si>
  <si>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</si>
  <si>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</si>
  <si>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</si>
  <si>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</si>
  <si>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</si>
  <si>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</si>
  <si>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</si>
  <si>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</si>
  <si>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</si>
  <si>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</si>
  <si>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</si>
  <si>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</si>
  <si>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</si>
  <si>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</si>
  <si>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</si>
  <si>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</si>
  <si>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</si>
  <si>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</si>
  <si>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</si>
  <si>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</si>
  <si>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</si>
  <si>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</si>
  <si>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</si>
  <si>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</si>
  <si>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</si>
  <si>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</si>
  <si>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</si>
  <si>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</si>
  <si>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</si>
  <si>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</si>
  <si>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</si>
  <si>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</si>
  <si>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</si>
  <si>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</si>
  <si>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</si>
  <si>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</si>
  <si>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</si>
  <si>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</si>
  <si>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</si>
  <si>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</si>
  <si>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</si>
  <si>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</si>
  <si>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</si>
  <si>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</si>
  <si>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</si>
  <si>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</si>
  <si>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</si>
  <si>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</si>
  <si>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</si>
  <si>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</si>
  <si>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</si>
  <si>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</si>
  <si>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</si>
  <si>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</si>
  <si>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</si>
  <si>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</si>
  <si>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</si>
  <si>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</si>
  <si>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</si>
  <si>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</si>
  <si>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</si>
  <si>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</si>
  <si>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</si>
  <si>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</si>
  <si>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</si>
  <si>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</si>
  <si>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</si>
  <si>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</si>
  <si>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</si>
  <si>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</si>
  <si>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</si>
  <si>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</si>
  <si>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</si>
  <si>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</si>
  <si>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</si>
  <si>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</si>
  <si>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</si>
  <si>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</si>
  <si>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</si>
  <si>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</si>
  <si>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</si>
  <si>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</si>
  <si>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</si>
  <si>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</si>
  <si>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</si>
  <si>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</si>
  <si>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</si>
  <si>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</si>
  <si>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</si>
  <si>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</si>
  <si>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</si>
  <si>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</si>
  <si>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</si>
  <si>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</si>
  <si>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</si>
  <si>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</si>
  <si>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</si>
  <si>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</si>
  <si>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</si>
  <si>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</si>
  <si>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</si>
  <si>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</si>
  <si>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</si>
  <si>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</si>
  <si>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</si>
  <si>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</si>
  <si>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</si>
  <si>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</si>
  <si>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</si>
  <si>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</si>
  <si>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</si>
  <si>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</si>
  <si>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</si>
  <si>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</si>
  <si>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</si>
  <si>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</si>
  <si>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</si>
  <si>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</si>
  <si>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</si>
  <si>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</si>
  <si>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</si>
  <si>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</si>
  <si>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</si>
  <si>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</si>
  <si>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</si>
  <si>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</si>
  <si>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</si>
  <si>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</si>
  <si>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</si>
  <si>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</si>
  <si>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</si>
  <si>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</si>
  <si>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</si>
  <si>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</si>
  <si>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</si>
  <si>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</si>
  <si>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</si>
  <si>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</si>
  <si>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</si>
  <si>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</si>
  <si>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</si>
  <si>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</si>
  <si>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</si>
  <si>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</si>
  <si>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</si>
  <si>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</si>
  <si>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</si>
  <si>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</si>
  <si>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</si>
  <si>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</si>
  <si>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</si>
  <si>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</si>
  <si>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</si>
  <si>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</si>
  <si>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</si>
  <si>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</si>
  <si>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</si>
  <si>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</si>
  <si>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</si>
  <si>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</si>
  <si>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</si>
  <si>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</si>
  <si>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</si>
  <si>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</si>
  <si>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</si>
  <si>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</si>
  <si>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</si>
  <si>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</si>
  <si>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</si>
  <si>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</si>
  <si>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</si>
  <si>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</si>
  <si>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</si>
  <si>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</si>
  <si>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</si>
  <si>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</si>
  <si>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</si>
  <si>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</si>
  <si>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</si>
  <si>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</si>
  <si>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</si>
  <si>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</si>
  <si>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</si>
  <si>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</si>
  <si>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</si>
  <si>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</si>
  <si>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</si>
  <si>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</si>
  <si>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</si>
  <si>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</si>
  <si>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</si>
  <si>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</si>
  <si>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</si>
  <si>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</si>
  <si>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</si>
  <si>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</si>
  <si>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</si>
  <si>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</si>
  <si>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</si>
  <si>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</si>
  <si>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</si>
  <si>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</si>
  <si>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</si>
  <si>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</si>
  <si>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</si>
  <si>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</si>
  <si>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</si>
  <si>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</si>
  <si>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</si>
  <si>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</si>
  <si>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</si>
  <si>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</si>
  <si>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</si>
  <si>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</si>
  <si>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</si>
  <si>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</si>
  <si>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</si>
  <si>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</si>
  <si>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</si>
  <si>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</si>
  <si>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</si>
  <si>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</si>
  <si>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</si>
  <si>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</si>
  <si>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</si>
  <si>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</si>
  <si>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</si>
  <si>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</si>
  <si>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</si>
  <si>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</si>
  <si>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</si>
  <si>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</si>
  <si>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</si>
  <si>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</si>
  <si>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</si>
  <si>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</si>
  <si>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</si>
  <si>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</si>
  <si>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</si>
  <si>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</si>
  <si>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</si>
  <si>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</si>
  <si>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</si>
  <si>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</si>
  <si>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</si>
  <si>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</si>
  <si>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</si>
  <si>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</si>
  <si>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</si>
  <si>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</si>
  <si>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</si>
  <si>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</si>
  <si>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</si>
  <si>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</si>
  <si>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</si>
  <si>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</si>
  <si>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</si>
  <si>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</si>
  <si>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</si>
  <si>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</si>
  <si>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</si>
  <si>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</si>
  <si>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</si>
  <si>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</si>
  <si>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</si>
  <si>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</si>
  <si>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</si>
  <si>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</si>
  <si>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</si>
  <si>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</si>
  <si>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</si>
  <si>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</si>
  <si>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</si>
  <si>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</si>
  <si>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</si>
  <si>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</si>
  <si>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</si>
  <si>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</si>
  <si>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</si>
  <si>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</si>
  <si>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</si>
  <si>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</si>
  <si>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</si>
  <si>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</si>
  <si>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</si>
  <si>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</si>
  <si>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</si>
  <si>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</si>
  <si>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</si>
  <si>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</si>
  <si>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</si>
  <si>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</si>
  <si>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</si>
  <si>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</si>
  <si>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</si>
  <si>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</si>
  <si>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</si>
  <si>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</si>
  <si>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</si>
  <si>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</si>
  <si>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</si>
  <si>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</si>
  <si>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</si>
  <si>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</si>
  <si>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</si>
  <si>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</si>
  <si>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</si>
  <si>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</si>
  <si>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</si>
  <si>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</si>
  <si>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</si>
  <si>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</si>
  <si>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</si>
  <si>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</si>
  <si>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</si>
  <si>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</si>
  <si>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</si>
  <si>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</si>
  <si>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</si>
  <si>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</si>
  <si>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</si>
  <si>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</si>
  <si>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</si>
  <si>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</si>
  <si>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</si>
  <si>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</si>
  <si>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</si>
  <si>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</si>
  <si>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</si>
  <si>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</si>
  <si>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</si>
  <si>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</si>
  <si>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</si>
  <si>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</si>
  <si>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</si>
  <si>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</si>
  <si>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</si>
  <si>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</si>
  <si>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</si>
  <si>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</si>
  <si>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</si>
  <si>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</si>
  <si>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</si>
  <si>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</si>
  <si>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</si>
  <si>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</si>
  <si>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</si>
  <si>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</si>
  <si>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</si>
  <si>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</si>
  <si>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</si>
  <si>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</si>
  <si>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</si>
  <si>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</si>
  <si>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</si>
  <si>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</si>
  <si>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</si>
  <si>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</si>
  <si>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</si>
  <si>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</si>
  <si>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</si>
  <si>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</si>
  <si>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</si>
  <si>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</si>
  <si>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</si>
  <si>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</si>
  <si>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</si>
  <si>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</si>
  <si>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</si>
  <si>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</si>
  <si>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</si>
  <si>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</si>
  <si>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</si>
  <si>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</si>
  <si>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</si>
  <si>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</si>
  <si>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</si>
  <si>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</si>
  <si>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</si>
  <si>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</si>
  <si>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</si>
  <si>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</si>
  <si>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</si>
  <si>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</si>
  <si>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</si>
  <si>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</si>
  <si>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</si>
  <si>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</si>
  <si>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</si>
  <si>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</si>
  <si>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</si>
  <si>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</si>
  <si>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</si>
  <si>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</si>
  <si>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</si>
  <si>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</si>
  <si>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</si>
  <si>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</si>
  <si>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</si>
  <si>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</si>
  <si>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</si>
  <si>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</si>
  <si>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</si>
  <si>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</si>
  <si>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</si>
  <si>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</si>
  <si>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</si>
  <si>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</si>
  <si>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</si>
  <si>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</si>
  <si>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</si>
  <si>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</si>
  <si>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</si>
  <si>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</si>
  <si>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</si>
  <si>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</si>
  <si>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</si>
  <si>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</si>
  <si>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</si>
  <si>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</si>
  <si>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</si>
  <si>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</si>
  <si>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</si>
  <si>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</si>
  <si>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</si>
  <si>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</si>
  <si>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</si>
  <si>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</si>
  <si>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</si>
  <si>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</si>
  <si>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</si>
  <si>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</si>
  <si>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</si>
  <si>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</si>
  <si>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</si>
  <si>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</si>
  <si>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</si>
  <si>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</si>
  <si>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</si>
  <si>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</si>
  <si>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</si>
  <si>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</si>
  <si>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</si>
  <si>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</si>
  <si>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</si>
  <si>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</si>
  <si>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</si>
  <si>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</si>
  <si>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</si>
  <si>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</si>
  <si>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</si>
  <si>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</si>
  <si>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</si>
  <si>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</si>
  <si>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</si>
  <si>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</si>
  <si>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</si>
  <si>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</si>
  <si>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</si>
  <si>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</si>
  <si>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</si>
  <si>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</si>
  <si>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</si>
  <si>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</si>
  <si>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</si>
  <si>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</si>
  <si>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</si>
  <si>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</si>
  <si>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</si>
  <si>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</si>
  <si>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</si>
  <si>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</si>
  <si>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</si>
  <si>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</si>
  <si>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</si>
  <si>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</si>
  <si>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</si>
  <si>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</si>
  <si>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</si>
  <si>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</si>
  <si>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</si>
  <si>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</si>
  <si>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</si>
  <si>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</si>
  <si>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</si>
  <si>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</si>
  <si>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</si>
  <si>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</si>
  <si>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</si>
  <si>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</si>
  <si>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</si>
  <si>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</si>
  <si>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</si>
  <si>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</si>
  <si>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</si>
  <si>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</si>
  <si>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</si>
  <si>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</si>
  <si>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</si>
  <si>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</si>
  <si>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</si>
  <si>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</si>
  <si>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</si>
  <si>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</si>
  <si>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</si>
  <si>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</si>
  <si>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</si>
  <si>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</si>
  <si>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</si>
  <si>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</si>
  <si>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</si>
  <si>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</si>
  <si>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</si>
  <si>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</si>
  <si>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</si>
  <si>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</si>
  <si>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</si>
  <si>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</si>
  <si>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</si>
  <si>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</si>
  <si>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</si>
  <si>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</si>
  <si>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</si>
  <si>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</si>
  <si>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</si>
  <si>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</si>
  <si>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</si>
  <si>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</si>
  <si>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</si>
  <si>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</si>
  <si>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</si>
  <si>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</si>
  <si>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</si>
  <si>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</si>
  <si>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</si>
  <si>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</si>
  <si>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</si>
  <si>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</si>
  <si>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</si>
  <si>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</si>
  <si>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</si>
  <si>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</si>
  <si>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</si>
  <si>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</si>
  <si>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</si>
  <si>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</si>
  <si>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</si>
  <si>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</si>
  <si>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</si>
  <si>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</si>
  <si>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</si>
  <si>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</si>
  <si>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</si>
  <si>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</si>
  <si>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</si>
  <si>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</si>
  <si>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</si>
  <si>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</si>
  <si>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</si>
  <si>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</si>
  <si>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</si>
  <si>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</si>
  <si>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</si>
  <si>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</si>
  <si>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</si>
  <si>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</si>
  <si>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</si>
  <si>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</si>
  <si>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</si>
  <si>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</si>
  <si>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</si>
  <si>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</si>
  <si>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</si>
  <si>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</si>
  <si>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</si>
  <si>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</si>
  <si>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</si>
  <si>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</si>
  <si>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</si>
  <si>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</si>
  <si>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</si>
  <si>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</si>
  <si>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</si>
  <si>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</si>
  <si>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</si>
  <si>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</si>
  <si>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</si>
  <si>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</si>
  <si>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</si>
  <si>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</si>
  <si>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</si>
  <si>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</si>
  <si>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</si>
  <si>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</si>
  <si>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</si>
  <si>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</si>
  <si>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</si>
  <si>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</si>
  <si>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</si>
  <si>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</si>
  <si>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</si>
  <si>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</si>
  <si>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</si>
  <si>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</si>
  <si>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</si>
  <si>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</si>
  <si>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</si>
  <si>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</si>
  <si>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</si>
  <si>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</si>
  <si>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</si>
  <si>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</si>
  <si>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</si>
  <si>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</si>
  <si>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</si>
  <si>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</si>
  <si>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</si>
  <si>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</si>
  <si>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</si>
  <si>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</si>
  <si>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</si>
  <si>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</si>
  <si>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</si>
  <si>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</si>
  <si>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</si>
  <si>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</si>
  <si>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</si>
  <si>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</si>
  <si>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</si>
  <si>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</si>
  <si>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</si>
  <si>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</si>
  <si>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</si>
  <si>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</si>
  <si>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</si>
  <si>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</si>
  <si>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</si>
  <si>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</si>
  <si>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</si>
  <si>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</si>
  <si>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</si>
  <si>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</si>
  <si>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</si>
  <si>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</si>
  <si>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</si>
  <si>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</si>
  <si>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</si>
  <si>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</si>
  <si>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</si>
  <si>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</si>
  <si>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</si>
  <si>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</si>
  <si>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</si>
  <si>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</si>
  <si>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</si>
  <si>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</si>
  <si>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</si>
  <si>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</si>
  <si>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</si>
  <si>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</si>
  <si>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</si>
  <si>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</si>
  <si>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</si>
  <si>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</si>
  <si>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</si>
  <si>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</si>
  <si>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</si>
  <si>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</si>
  <si>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</si>
  <si>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</si>
  <si>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</si>
  <si>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</si>
  <si>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</si>
  <si>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</si>
  <si>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</si>
  <si>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</si>
  <si>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</si>
  <si>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</si>
  <si>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</si>
  <si>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</si>
  <si>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</si>
  <si>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</si>
  <si>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</si>
  <si>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</si>
  <si>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</si>
  <si>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</si>
  <si>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</si>
  <si>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</si>
  <si>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</si>
  <si>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</si>
  <si>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</si>
  <si>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</si>
  <si>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</si>
  <si>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</si>
  <si>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</si>
  <si>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</si>
  <si>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</si>
  <si>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</si>
  <si>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</si>
  <si>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</si>
  <si>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</si>
  <si>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</si>
  <si>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</si>
  <si>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</si>
  <si>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</si>
  <si>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</si>
  <si>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</si>
  <si>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</si>
  <si>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</si>
  <si>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</si>
  <si>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</si>
  <si>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</si>
  <si>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</si>
  <si>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</si>
  <si>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</si>
  <si>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</si>
  <si>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</si>
  <si>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</si>
  <si>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</si>
  <si>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</si>
  <si>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</si>
  <si>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</si>
  <si>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</si>
  <si>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</si>
  <si>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</si>
  <si>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</si>
  <si>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</si>
  <si>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</si>
  <si>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</si>
  <si>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</si>
  <si>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</si>
  <si>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</si>
  <si>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</si>
  <si>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</si>
  <si>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</si>
  <si>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</si>
  <si>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</si>
  <si>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</si>
  <si>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</si>
  <si>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</si>
  <si>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</si>
  <si>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</si>
  <si>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</si>
  <si>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</si>
  <si>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</si>
  <si>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</si>
  <si>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</si>
  <si>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</si>
  <si>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</si>
  <si>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</si>
  <si>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</si>
  <si>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</si>
  <si>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</si>
  <si>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</si>
  <si>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</si>
  <si>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</si>
  <si>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</si>
  <si>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</si>
  <si>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</si>
  <si>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</si>
  <si>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</si>
  <si>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</si>
  <si>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</si>
  <si>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</si>
  <si>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</si>
  <si>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</si>
  <si>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</si>
  <si>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</si>
  <si>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</si>
  <si>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</si>
  <si>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</si>
  <si>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</si>
  <si>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</si>
  <si>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</si>
  <si>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</si>
  <si>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</si>
  <si>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</si>
  <si>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</si>
  <si>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</si>
  <si>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</si>
  <si>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</si>
  <si>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</si>
  <si>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</si>
  <si>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</si>
  <si>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</si>
  <si>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</si>
  <si>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</si>
  <si>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</si>
  <si>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</si>
  <si>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</si>
  <si>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</si>
  <si>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</si>
  <si>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</si>
  <si>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</si>
  <si>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</si>
  <si>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</si>
  <si>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</si>
  <si>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</si>
  <si>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</si>
  <si>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</si>
  <si>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</si>
  <si>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</si>
  <si>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</si>
  <si>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</si>
  <si>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</si>
  <si>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</si>
  <si>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</si>
  <si>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</si>
  <si>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</si>
  <si>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</si>
  <si>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</si>
  <si>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</si>
  <si>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</si>
  <si>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</si>
  <si>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</si>
  <si>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</si>
  <si>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</si>
  <si>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</si>
  <si>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</si>
  <si>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</si>
  <si>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</si>
  <si>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</si>
  <si>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</si>
  <si>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</si>
  <si>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</si>
  <si>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</si>
  <si>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</si>
  <si>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</si>
  <si>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</si>
  <si>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</si>
  <si>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</si>
  <si>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</si>
  <si>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</si>
  <si>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</si>
  <si>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</si>
  <si>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</si>
  <si>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</si>
  <si>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</si>
  <si>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</si>
  <si>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</si>
  <si>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</si>
  <si>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</si>
  <si>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</si>
  <si>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</si>
  <si>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</si>
  <si>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</si>
  <si>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</si>
  <si>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</si>
  <si>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</si>
  <si>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</si>
  <si>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</si>
  <si>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</si>
  <si>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</si>
  <si>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</si>
  <si>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</si>
  <si>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</si>
  <si>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</si>
  <si>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</si>
  <si>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</si>
  <si>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</si>
  <si>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</si>
  <si>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</si>
  <si>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</si>
  <si>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</si>
  <si>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</si>
  <si>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</si>
  <si>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</si>
  <si>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</si>
  <si>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</si>
  <si>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</si>
  <si>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</si>
  <si>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</si>
  <si>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</si>
  <si>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</si>
  <si>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</si>
  <si>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</si>
  <si>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</si>
  <si>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</si>
  <si>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</si>
  <si>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</si>
  <si>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</si>
  <si>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</si>
  <si>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</si>
  <si>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</si>
  <si>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</si>
  <si>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</si>
  <si>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</si>
  <si>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</si>
  <si>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</si>
  <si>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</si>
  <si>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</si>
  <si>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</si>
  <si>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</si>
  <si>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</si>
  <si>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</si>
  <si>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</si>
  <si>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</si>
  <si>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</si>
  <si>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</si>
  <si>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</si>
  <si>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</si>
  <si>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</si>
  <si>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</si>
  <si>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</si>
  <si>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</si>
  <si>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</si>
  <si>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</si>
  <si>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</si>
  <si>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</si>
  <si>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</si>
  <si>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</si>
  <si>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</si>
  <si>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</si>
  <si>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</si>
  <si>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</si>
  <si>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</si>
  <si>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</si>
  <si>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</si>
  <si>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</si>
  <si>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</si>
  <si>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</si>
  <si>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</si>
  <si>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</si>
  <si>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</si>
  <si>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</si>
  <si>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</si>
  <si>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</si>
  <si>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</si>
  <si>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</si>
  <si>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</si>
  <si>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</si>
  <si>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</si>
  <si>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</si>
  <si>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</si>
  <si>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</si>
  <si>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</si>
  <si>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</si>
  <si>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</si>
  <si>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</si>
  <si>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</si>
  <si>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</si>
  <si>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</si>
  <si>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</si>
  <si>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</si>
  <si>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</si>
  <si>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</si>
  <si>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</si>
  <si>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</si>
  <si>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</si>
  <si>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</si>
  <si>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</si>
  <si>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</si>
  <si>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</si>
  <si>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</si>
  <si>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</si>
  <si>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</si>
  <si>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</si>
  <si>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</si>
  <si>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</si>
  <si>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</si>
  <si>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</si>
  <si>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</si>
  <si>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</si>
  <si>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</si>
  <si>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</si>
  <si>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</si>
  <si>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</si>
  <si>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</si>
  <si>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</si>
  <si>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</si>
  <si>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</si>
  <si>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</si>
  <si>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</si>
  <si>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</si>
  <si>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</si>
  <si>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</si>
  <si>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</si>
  <si>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</si>
  <si>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</si>
  <si>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</si>
  <si>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</si>
  <si>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</si>
  <si>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</si>
  <si>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</si>
  <si>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</si>
  <si>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</si>
  <si>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</si>
  <si>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</si>
  <si>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</si>
  <si>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</si>
  <si>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</si>
  <si>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</si>
  <si>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</si>
  <si>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</si>
  <si>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</si>
  <si>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</si>
  <si>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</si>
  <si>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</si>
  <si>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</si>
  <si>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</si>
  <si>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</si>
  <si>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</si>
  <si>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</si>
  <si>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</si>
  <si>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</si>
  <si>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</si>
  <si>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</si>
  <si>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</si>
  <si>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</si>
  <si>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</si>
  <si>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</si>
  <si>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</si>
  <si>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</si>
  <si>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</si>
  <si>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</si>
  <si>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</si>
  <si>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</si>
  <si>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</si>
  <si>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</si>
  <si>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</si>
  <si>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</si>
  <si>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</si>
  <si>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</si>
  <si>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</si>
  <si>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</si>
  <si>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</si>
  <si>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</si>
  <si>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</si>
  <si>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</si>
  <si>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</si>
  <si>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</si>
  <si>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</si>
  <si>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</si>
  <si>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</si>
  <si>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</si>
  <si>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</si>
  <si>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</si>
  <si>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</si>
  <si>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</si>
  <si>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</si>
  <si>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</si>
  <si>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</si>
  <si>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</si>
  <si>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</si>
  <si>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</si>
  <si>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</si>
  <si>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</si>
  <si>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</si>
  <si>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</si>
  <si>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</si>
  <si>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</si>
  <si>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</si>
  <si>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</si>
  <si>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</si>
  <si>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</si>
  <si>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</si>
  <si>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</si>
  <si>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</si>
  <si>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</si>
  <si>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</si>
  <si>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</si>
  <si>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</si>
  <si>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</si>
  <si>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</si>
  <si>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</si>
  <si>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</si>
  <si>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</si>
  <si>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</si>
  <si>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</si>
  <si>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</si>
  <si>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</si>
  <si>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</si>
  <si>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</si>
  <si>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</si>
  <si>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</si>
  <si>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</si>
  <si>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</si>
  <si>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</si>
  <si>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</si>
  <si>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</si>
  <si>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</si>
  <si>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</si>
  <si>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</si>
  <si>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</si>
  <si>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</si>
  <si>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</si>
  <si>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</si>
  <si>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</si>
  <si>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</si>
  <si>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</si>
  <si>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</si>
  <si>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</si>
  <si>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</si>
  <si>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</si>
  <si>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</si>
  <si>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</si>
  <si>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</si>
  <si>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</si>
  <si>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</si>
  <si>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</si>
  <si>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</si>
  <si>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</si>
  <si>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</si>
  <si>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</si>
  <si>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</si>
  <si>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</si>
  <si>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</si>
  <si>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</si>
  <si>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</si>
  <si>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</si>
  <si>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</si>
  <si>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</si>
  <si>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</si>
  <si>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</si>
  <si>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</si>
  <si>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</si>
  <si>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</si>
  <si>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</si>
  <si>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</si>
  <si>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</si>
  <si>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</si>
  <si>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</si>
  <si>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</si>
  <si>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</si>
  <si>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</si>
  <si>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</si>
  <si>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</si>
  <si>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</si>
  <si>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</si>
  <si>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</si>
  <si>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</si>
  <si>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</si>
  <si>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</si>
  <si>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</si>
  <si>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</si>
  <si>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</si>
  <si>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</si>
  <si>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</si>
  <si>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</si>
  <si>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</si>
  <si>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</si>
  <si>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</si>
  <si>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</si>
  <si>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</si>
  <si>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</si>
  <si>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</si>
  <si>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</si>
  <si>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</si>
  <si>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</si>
  <si>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</si>
  <si>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</si>
  <si>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</si>
  <si>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</si>
  <si>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</si>
  <si>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</si>
  <si>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</si>
  <si>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</si>
  <si>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</si>
  <si>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</si>
  <si>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</si>
  <si>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</si>
  <si>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</si>
  <si>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</si>
  <si>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</si>
  <si>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</si>
  <si>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</si>
  <si>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</si>
  <si>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</si>
  <si>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</si>
  <si>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</si>
  <si>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</si>
  <si>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</si>
  <si>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</si>
  <si>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</si>
  <si>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</si>
  <si>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</si>
  <si>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</si>
  <si>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</si>
  <si>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</si>
  <si>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</si>
  <si>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</si>
  <si>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</si>
  <si>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</si>
  <si>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</si>
  <si>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</si>
  <si>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</si>
  <si>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</si>
  <si>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</si>
  <si>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</si>
  <si>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</si>
  <si>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</si>
  <si>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</si>
  <si>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</si>
  <si>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</si>
  <si>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</si>
  <si>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</si>
  <si>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</si>
  <si>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</si>
  <si>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</si>
  <si>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</si>
  <si>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</si>
  <si>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</si>
  <si>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</si>
  <si>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</si>
  <si>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</si>
  <si>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</si>
  <si>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</si>
  <si>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</si>
  <si>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</si>
  <si>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</si>
  <si>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</si>
  <si>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</si>
  <si>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</si>
  <si>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</si>
  <si>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</si>
  <si>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</si>
  <si>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</si>
  <si>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</si>
  <si>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</si>
  <si>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</si>
  <si>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</si>
  <si>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</si>
  <si>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</si>
  <si>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</si>
  <si>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</si>
  <si>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</si>
  <si>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</si>
  <si>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</si>
  <si>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</si>
  <si>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</si>
  <si>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</si>
  <si>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</si>
  <si>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</si>
  <si>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</si>
  <si>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</si>
  <si>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</si>
  <si>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</si>
  <si>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</si>
  <si>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</si>
  <si>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</si>
  <si>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</si>
  <si>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</si>
  <si>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</si>
  <si>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</si>
  <si>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</si>
  <si>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</si>
  <si>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</si>
  <si>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</si>
  <si>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</si>
  <si>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</si>
  <si>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</si>
  <si>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</si>
  <si>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</si>
  <si>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</si>
  <si>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</si>
  <si>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</si>
  <si>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</si>
  <si>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</si>
  <si>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</si>
  <si>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</si>
  <si>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</si>
  <si>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</si>
  <si>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</si>
  <si>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</si>
  <si>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</si>
  <si>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</si>
  <si>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</si>
  <si>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</si>
  <si>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</si>
  <si>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</si>
  <si>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</si>
  <si>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</si>
  <si>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</si>
  <si>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</si>
  <si>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</si>
  <si>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</si>
  <si>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</si>
  <si>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</si>
  <si>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</si>
  <si>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</si>
  <si>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</si>
  <si>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</si>
  <si>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</si>
  <si>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</si>
  <si>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</si>
  <si>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</si>
  <si>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</si>
  <si>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</si>
  <si>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</si>
  <si>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</si>
  <si>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</si>
  <si>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</si>
  <si>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</si>
  <si>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</si>
  <si>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</si>
  <si>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</si>
  <si>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</si>
  <si>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</si>
  <si>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</si>
  <si>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</si>
  <si>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</si>
  <si>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</si>
  <si>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</si>
  <si>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</si>
  <si>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</si>
  <si>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</si>
  <si>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</si>
  <si>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</si>
  <si>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</si>
  <si>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</si>
  <si>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</si>
  <si>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</si>
  <si>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</si>
  <si>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</si>
  <si>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</si>
  <si>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</si>
  <si>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</si>
  <si>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</si>
  <si>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</si>
  <si>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</si>
  <si>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</si>
  <si>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</si>
  <si>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</si>
  <si>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</si>
  <si>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</si>
  <si>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</si>
  <si>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</si>
  <si>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</si>
  <si>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</si>
  <si>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</si>
  <si>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</si>
  <si>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</si>
  <si>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</si>
  <si>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</si>
  <si>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</si>
  <si>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</si>
  <si>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</si>
  <si>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</si>
  <si>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</si>
  <si>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</si>
  <si>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</si>
  <si>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</si>
  <si>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</si>
  <si>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</si>
  <si>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</si>
  <si>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</si>
  <si>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</si>
  <si>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</si>
  <si>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</si>
  <si>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</si>
  <si>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</si>
  <si>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</si>
  <si>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</si>
  <si>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</si>
  <si>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</si>
  <si>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</si>
  <si>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</si>
  <si>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</si>
  <si>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</si>
  <si>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</si>
  <si>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</si>
  <si>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</si>
  <si>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</si>
  <si>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</si>
  <si>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</si>
  <si>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</si>
  <si>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</si>
  <si>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</si>
  <si>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</si>
  <si>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</si>
  <si>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</si>
  <si>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</si>
  <si>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</si>
  <si>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</si>
  <si>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</si>
  <si>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</si>
  <si>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</si>
  <si>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</si>
  <si>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</si>
  <si>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</si>
  <si>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</si>
  <si>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</si>
  <si>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</si>
  <si>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</si>
  <si>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</si>
  <si>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</si>
  <si>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</si>
  <si>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</si>
  <si>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</si>
  <si>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</si>
  <si>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</si>
  <si>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</si>
  <si>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</si>
  <si>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</si>
  <si>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</si>
  <si>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</si>
  <si>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</si>
  <si>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</si>
  <si>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</si>
  <si>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</si>
  <si>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</si>
  <si>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</si>
  <si>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</si>
  <si>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</si>
  <si>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</si>
  <si>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</si>
  <si>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</si>
  <si>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</si>
  <si>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</si>
  <si>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</si>
  <si>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</si>
  <si>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</si>
  <si>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</si>
  <si>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</si>
  <si>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</si>
  <si>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</si>
  <si>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</si>
  <si>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</si>
  <si>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</si>
  <si>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</si>
  <si>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</si>
  <si>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</si>
  <si>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</si>
  <si>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</si>
  <si>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</si>
  <si>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</si>
  <si>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</si>
  <si>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</si>
  <si>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</si>
  <si>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</si>
  <si>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</si>
  <si>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</si>
  <si>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</si>
  <si>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</si>
  <si>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</si>
  <si>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</si>
  <si>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</si>
  <si>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</si>
  <si>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</si>
  <si>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</si>
  <si>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</si>
  <si>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</si>
  <si>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</si>
  <si>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</si>
  <si>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</si>
  <si>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</si>
  <si>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</si>
  <si>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</si>
  <si>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</si>
  <si>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</si>
  <si>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</si>
  <si>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</si>
  <si>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</si>
  <si>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</si>
  <si>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</si>
  <si>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</si>
  <si>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</si>
  <si>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</si>
  <si>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</si>
  <si>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</si>
  <si>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</si>
  <si>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</si>
  <si>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</si>
  <si>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</si>
  <si>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</si>
  <si>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</si>
  <si>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</si>
  <si>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</si>
  <si>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</si>
  <si>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</si>
  <si>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</si>
  <si>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</si>
  <si>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</si>
  <si>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</si>
  <si>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</si>
  <si>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</si>
  <si>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</si>
  <si>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</si>
  <si>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</si>
  <si>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</si>
  <si>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</si>
  <si>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</si>
  <si>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</si>
  <si>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</si>
  <si>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</si>
  <si>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</si>
  <si>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</si>
  <si>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</si>
  <si>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</si>
  <si>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</si>
  <si>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</si>
  <si>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</si>
  <si>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</si>
  <si>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</si>
  <si>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</si>
  <si>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</si>
  <si>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</si>
  <si>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</si>
  <si>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</si>
  <si>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</si>
  <si>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</si>
  <si>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</si>
  <si>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</si>
  <si>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</si>
  <si>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</si>
  <si>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</si>
  <si>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</si>
  <si>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</si>
  <si>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</si>
  <si>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</si>
  <si>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</si>
  <si>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</si>
  <si>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</si>
  <si>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</si>
  <si>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</si>
  <si>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</si>
  <si>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</si>
  <si>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</si>
  <si>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</si>
  <si>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</si>
  <si>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</si>
  <si>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</si>
  <si>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</si>
  <si>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</si>
  <si>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</si>
  <si>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</si>
  <si>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</si>
  <si>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</si>
  <si>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</si>
  <si>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</si>
  <si>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</si>
  <si>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</si>
  <si>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</si>
  <si>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</si>
  <si>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</si>
  <si>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</si>
  <si>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</si>
  <si>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</si>
  <si>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</si>
  <si>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</si>
  <si>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</si>
  <si>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</si>
  <si>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</si>
  <si>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</si>
  <si>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</si>
  <si>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</si>
  <si>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</si>
  <si>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</si>
  <si>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</si>
  <si>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</si>
  <si>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</si>
  <si>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</si>
  <si>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</si>
  <si>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</si>
  <si>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</si>
  <si>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</si>
  <si>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</si>
  <si>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</si>
  <si>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</si>
  <si>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</si>
  <si>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</si>
  <si>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</si>
  <si>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</si>
  <si>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</si>
  <si>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</si>
  <si>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</si>
  <si>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</si>
  <si>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</si>
  <si>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</si>
  <si>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</si>
  <si>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</si>
  <si>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</si>
  <si>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</si>
  <si>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</si>
  <si>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</si>
  <si>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</si>
  <si>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</si>
  <si>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</si>
  <si>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</si>
  <si>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</si>
  <si>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</si>
  <si>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</si>
  <si>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</si>
  <si>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</si>
  <si>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</si>
  <si>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</si>
  <si>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</si>
  <si>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</si>
  <si>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</si>
  <si>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</si>
  <si>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</si>
  <si>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</si>
  <si>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</si>
  <si>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</si>
  <si>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</si>
  <si>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</si>
  <si>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</si>
  <si>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</si>
  <si>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</si>
  <si>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</si>
  <si>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</si>
  <si>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</si>
  <si>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</si>
  <si>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</si>
  <si>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</si>
  <si>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</si>
  <si>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</si>
  <si>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</si>
  <si>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</si>
  <si>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</si>
  <si>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</si>
  <si>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</si>
  <si>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</si>
  <si>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</si>
  <si>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</si>
  <si>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</si>
  <si>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</si>
  <si>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</si>
  <si>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</si>
  <si>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</si>
  <si>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</si>
  <si>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</si>
  <si>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</si>
  <si>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</si>
  <si>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</si>
  <si>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</si>
  <si>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</si>
  <si>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</si>
  <si>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</si>
  <si>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</si>
  <si>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</si>
  <si>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</si>
  <si>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</si>
  <si>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</si>
  <si>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</si>
  <si>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</si>
  <si>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</si>
  <si>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</si>
  <si>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</si>
  <si>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</si>
  <si>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</si>
  <si>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</si>
  <si>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</si>
  <si>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</si>
  <si>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</si>
  <si>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</si>
  <si>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</si>
  <si>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</si>
  <si>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</si>
  <si>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</si>
  <si>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</si>
  <si>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</si>
  <si>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</si>
  <si>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</si>
  <si>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</si>
  <si>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</si>
  <si>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</si>
  <si>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</si>
  <si>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</si>
  <si>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</si>
  <si>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</si>
  <si>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</si>
  <si>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</si>
  <si>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</si>
  <si>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</si>
  <si>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</si>
  <si>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</si>
  <si>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</si>
  <si>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</si>
  <si>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</si>
  <si>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</si>
  <si>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</si>
  <si>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</si>
  <si>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</si>
  <si>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</si>
  <si>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</si>
  <si>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</si>
  <si>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</si>
  <si>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</si>
  <si>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</si>
  <si>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</si>
  <si>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</si>
  <si>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</si>
  <si>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</si>
  <si>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</si>
  <si>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</si>
  <si>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</si>
  <si>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</si>
  <si>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</si>
  <si>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</si>
  <si>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</si>
  <si>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</si>
  <si>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</si>
  <si>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</si>
  <si>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</si>
  <si>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</si>
  <si>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</si>
  <si>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</si>
  <si>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</si>
  <si>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</si>
  <si>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</si>
  <si>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</si>
  <si>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</si>
  <si>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</si>
  <si>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</si>
  <si>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</si>
  <si>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</si>
  <si>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</si>
  <si>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</si>
  <si>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</si>
  <si>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</si>
  <si>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</si>
  <si>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</si>
  <si>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</si>
  <si>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</si>
  <si>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</si>
  <si>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</si>
  <si>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</si>
  <si>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</si>
  <si>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</si>
  <si>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</si>
  <si>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</si>
  <si>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</si>
  <si>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</si>
  <si>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</si>
  <si>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</si>
  <si>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</si>
  <si>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</si>
  <si>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</si>
  <si>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</si>
  <si>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</si>
  <si>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</si>
  <si>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</si>
  <si>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</si>
  <si>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</si>
  <si>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</si>
  <si>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</si>
  <si>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</si>
  <si>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</si>
  <si>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</si>
  <si>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</si>
  <si>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</si>
  <si>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</si>
  <si>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</si>
  <si>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</si>
  <si>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</si>
  <si>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</si>
  <si>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</si>
  <si>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</si>
  <si>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</si>
  <si>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</si>
  <si>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</si>
  <si>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</si>
  <si>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</si>
  <si>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</si>
  <si>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</si>
  <si>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</si>
  <si>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</si>
  <si>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</si>
  <si>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</si>
  <si>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</si>
  <si>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</si>
  <si>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</si>
  <si>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</si>
  <si>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</si>
  <si>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</si>
  <si>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</si>
  <si>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</si>
  <si>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</si>
  <si>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</si>
  <si>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</si>
  <si>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</si>
  <si>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</si>
  <si>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</si>
  <si>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</si>
  <si>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</si>
  <si>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</si>
  <si>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</si>
  <si>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</si>
  <si>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</si>
  <si>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</si>
  <si>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</si>
  <si>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</si>
  <si>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</si>
  <si>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</si>
  <si>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</si>
  <si>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</si>
  <si>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</si>
  <si>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</si>
  <si>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</si>
  <si>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</si>
  <si>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</si>
  <si>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</si>
  <si>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</si>
  <si>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</si>
  <si>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</si>
  <si>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</si>
  <si>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</si>
  <si>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</si>
  <si>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</si>
  <si>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</si>
  <si>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</si>
  <si>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</si>
  <si>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</si>
  <si>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</si>
  <si>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</si>
  <si>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</si>
  <si>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</si>
  <si>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</si>
  <si>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</si>
  <si>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</si>
  <si>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</si>
  <si>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</si>
  <si>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</si>
  <si>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</si>
  <si>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</si>
  <si>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</si>
  <si>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</si>
  <si>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</si>
  <si>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</si>
  <si>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</si>
  <si>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</si>
  <si>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</si>
  <si>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</si>
  <si>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</si>
  <si>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</si>
  <si>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</si>
  <si>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</si>
  <si>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</si>
  <si>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</si>
  <si>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</si>
  <si>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</si>
  <si>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</si>
  <si>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</si>
  <si>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</si>
  <si>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</si>
  <si>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</si>
  <si>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</si>
  <si>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</si>
  <si>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</si>
  <si>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</si>
  <si>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</si>
  <si>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</si>
  <si>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</si>
  <si>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</si>
  <si>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</si>
  <si>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</si>
  <si>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</si>
  <si>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</si>
  <si>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</si>
  <si>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</si>
  <si>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</si>
  <si>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</si>
  <si>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</si>
  <si>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</si>
  <si>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</si>
  <si>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</si>
  <si>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</si>
  <si>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</si>
  <si>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</si>
  <si>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</si>
  <si>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</si>
  <si>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</si>
  <si>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</si>
  <si>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</si>
  <si>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</si>
  <si>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</si>
  <si>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</si>
  <si>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</si>
  <si>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</si>
  <si>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</si>
  <si>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</si>
  <si>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</si>
  <si>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</si>
  <si>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</si>
  <si>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</si>
  <si>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</si>
  <si>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</si>
  <si>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</si>
  <si>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</si>
  <si>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</si>
  <si>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</si>
  <si>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</si>
  <si>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</si>
  <si>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</si>
  <si>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</si>
  <si>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</si>
  <si>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</si>
  <si>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</si>
  <si>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</si>
  <si>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</si>
  <si>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</si>
  <si>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</si>
  <si>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</si>
  <si>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</si>
  <si>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</si>
  <si>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</si>
  <si>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</si>
  <si>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</si>
  <si>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</si>
  <si>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</si>
  <si>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</si>
  <si>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</si>
  <si>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</si>
  <si>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</si>
  <si>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</si>
  <si>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</si>
  <si>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</si>
  <si>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</si>
  <si>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</si>
  <si>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</si>
  <si>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</si>
  <si>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</si>
  <si>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</si>
  <si>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</si>
  <si>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</si>
  <si>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</si>
  <si>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</si>
  <si>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</si>
  <si>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</si>
  <si>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</si>
  <si>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</si>
  <si>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</si>
  <si>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</si>
  <si>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</si>
  <si>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</si>
  <si>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</si>
  <si>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</si>
  <si>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</si>
  <si>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</si>
  <si>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</si>
  <si>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</si>
  <si>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</si>
  <si>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</si>
  <si>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</si>
  <si>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</si>
  <si>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</si>
  <si>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</si>
  <si>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</si>
  <si>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</si>
  <si>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</si>
  <si>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</si>
  <si>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</si>
  <si>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</si>
  <si>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</si>
  <si>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</si>
  <si>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</si>
  <si>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</si>
  <si>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</si>
  <si>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</si>
  <si>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</si>
  <si>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</si>
  <si>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</si>
  <si>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</si>
  <si>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</si>
  <si>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</si>
  <si>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</si>
  <si>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</si>
  <si>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</si>
  <si>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</si>
  <si>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</si>
  <si>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</si>
  <si>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</si>
  <si>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</si>
  <si>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</si>
  <si>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</si>
  <si>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</si>
  <si>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</si>
  <si>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</si>
  <si>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</si>
  <si>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</si>
  <si>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</si>
  <si>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</si>
  <si>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</si>
  <si>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</si>
  <si>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</si>
  <si>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</si>
  <si>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</si>
  <si>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</si>
  <si>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</si>
  <si>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</si>
  <si>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</si>
  <si>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</si>
  <si>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</si>
  <si>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</si>
  <si>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</si>
  <si>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</si>
  <si>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</si>
  <si>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</si>
  <si>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</si>
  <si>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</si>
  <si>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</si>
  <si>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</si>
  <si>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</si>
  <si>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</si>
  <si>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</si>
  <si>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</si>
  <si>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</si>
  <si>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</si>
  <si>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</si>
  <si>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</si>
  <si>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</si>
  <si>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</si>
  <si>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</si>
  <si>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</si>
  <si>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</si>
  <si>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</si>
  <si>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</si>
  <si>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</si>
  <si>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</si>
  <si>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</si>
  <si>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</si>
  <si>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</si>
  <si>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</si>
  <si>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</si>
  <si>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</si>
  <si>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</si>
  <si>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</si>
  <si>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</si>
  <si>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</si>
  <si>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</si>
  <si>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</si>
  <si>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</si>
  <si>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</si>
  <si>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</si>
  <si>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</si>
  <si>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</si>
  <si>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</si>
  <si>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</si>
  <si>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</si>
  <si>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</si>
  <si>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</si>
  <si>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</si>
  <si>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</si>
  <si>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</si>
  <si>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</si>
  <si>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</si>
  <si>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</si>
  <si>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</si>
  <si>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</si>
  <si>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</si>
  <si>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</si>
  <si>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</si>
  <si>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</si>
  <si>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</si>
  <si>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</si>
  <si>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</si>
  <si>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</si>
  <si>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</si>
  <si>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</si>
  <si>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</si>
  <si>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</si>
  <si>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</si>
  <si>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</si>
  <si>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</si>
  <si>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</si>
  <si>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</si>
  <si>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</si>
  <si>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</si>
  <si>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</si>
  <si>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</si>
  <si>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</si>
  <si>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</si>
  <si>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</si>
  <si>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</si>
  <si>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</si>
  <si>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</si>
  <si>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</si>
  <si>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</si>
  <si>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</si>
  <si>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</si>
  <si>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</si>
  <si>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</si>
  <si>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</si>
  <si>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</si>
  <si>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</si>
  <si>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</si>
  <si>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</si>
  <si>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</si>
  <si>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</si>
  <si>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</si>
  <si>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</si>
  <si>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</si>
  <si>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</si>
  <si>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</si>
  <si>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</si>
  <si>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</si>
  <si>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</si>
  <si>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</si>
  <si>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</si>
  <si>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</si>
  <si>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</si>
  <si>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</si>
  <si>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</si>
  <si>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</si>
  <si>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</si>
  <si>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</si>
  <si>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</si>
  <si>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</si>
  <si>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</si>
  <si>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</si>
  <si>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</si>
  <si>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</si>
  <si>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</si>
  <si>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</si>
  <si>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</si>
  <si>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</si>
  <si>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</si>
  <si>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</si>
  <si>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</si>
  <si>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</si>
  <si>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</si>
  <si>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</si>
  <si>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</si>
  <si>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</si>
  <si>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</si>
  <si>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</si>
  <si>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</si>
  <si>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</si>
  <si>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</si>
  <si>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</si>
  <si>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</si>
  <si>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</si>
  <si>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</si>
  <si>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</si>
  <si>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</si>
  <si>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</si>
  <si>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</si>
  <si>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</si>
  <si>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</si>
  <si>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</si>
  <si>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</si>
  <si>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</si>
  <si>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</si>
  <si>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</si>
  <si>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</si>
  <si>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</si>
  <si>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</si>
  <si>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</si>
  <si>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</si>
  <si>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</si>
  <si>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</si>
  <si>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</si>
  <si>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</si>
  <si>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</si>
  <si>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</si>
  <si>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</si>
  <si>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</si>
  <si>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</si>
  <si>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</si>
  <si>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</si>
  <si>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</si>
  <si>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</si>
  <si>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</si>
  <si>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</si>
  <si>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</si>
  <si>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</si>
  <si>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</si>
  <si>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</si>
  <si>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</si>
  <si>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</si>
  <si>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</si>
  <si>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</si>
  <si>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</si>
  <si>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</si>
  <si>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</si>
  <si>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</si>
  <si>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</si>
  <si>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</si>
  <si>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</si>
  <si>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</si>
  <si>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</si>
  <si>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</si>
  <si>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</si>
  <si>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</si>
  <si>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</si>
  <si>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</si>
  <si>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</si>
  <si>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</si>
  <si>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</si>
  <si>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</si>
  <si>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</si>
  <si>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</si>
  <si>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</si>
  <si>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</si>
  <si>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</si>
  <si>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</si>
  <si>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</si>
  <si>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</si>
  <si>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</si>
  <si>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</si>
  <si>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</si>
  <si>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</si>
  <si>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</si>
  <si>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</si>
  <si>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</si>
  <si>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</si>
  <si>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</si>
  <si>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</si>
  <si>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</si>
  <si>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</si>
  <si>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</si>
  <si>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</si>
  <si>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</si>
  <si>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</si>
  <si>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</si>
  <si>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</si>
  <si>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</si>
  <si>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</si>
  <si>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</si>
  <si>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</si>
  <si>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</si>
  <si>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</si>
  <si>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</si>
  <si>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</si>
  <si>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</si>
  <si>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</si>
  <si>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</si>
  <si>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</si>
  <si>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</si>
  <si>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</si>
  <si>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</si>
  <si>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</si>
  <si>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</si>
  <si>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</si>
  <si>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</si>
  <si>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</si>
  <si>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</si>
  <si>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</si>
  <si>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</si>
  <si>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</si>
  <si>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</si>
  <si>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</si>
  <si>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</si>
  <si>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</si>
  <si>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</si>
  <si>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</si>
  <si>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</si>
  <si>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</si>
  <si>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</si>
  <si>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</si>
  <si>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</si>
  <si>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</si>
  <si>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</si>
  <si>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</si>
  <si>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</si>
  <si>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</si>
  <si>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</si>
  <si>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</si>
  <si>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</si>
  <si>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</si>
  <si>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</si>
  <si>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</si>
  <si>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</si>
  <si>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</si>
  <si>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</si>
  <si>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</si>
  <si>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</si>
  <si>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</si>
  <si>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</si>
  <si>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</si>
  <si>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</si>
  <si>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</si>
  <si>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</si>
  <si>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</si>
  <si>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</si>
  <si>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</si>
  <si>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</si>
  <si>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</si>
  <si>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</si>
  <si>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</si>
  <si>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</si>
  <si>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</si>
  <si>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</si>
  <si>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</si>
  <si>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</si>
  <si>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</si>
  <si>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</si>
  <si>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</si>
  <si>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</si>
  <si>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</si>
  <si>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</si>
  <si>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</si>
  <si>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</si>
  <si>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</si>
  <si>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</si>
  <si>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</si>
  <si>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</si>
  <si>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</si>
  <si>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</si>
  <si>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</si>
  <si>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</si>
  <si>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</si>
  <si>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</si>
  <si>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</si>
  <si>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</si>
  <si>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</si>
  <si>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</si>
  <si>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</si>
  <si>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</si>
  <si>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</si>
  <si>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</si>
  <si>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</si>
  <si>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</si>
  <si>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</si>
  <si>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</si>
  <si>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</si>
  <si>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</si>
  <si>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</si>
  <si>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</si>
  <si>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</si>
  <si>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</si>
  <si>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</si>
  <si>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</si>
  <si>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</si>
  <si>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</si>
  <si>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</si>
  <si>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</si>
  <si>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</si>
  <si>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</si>
  <si>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</si>
  <si>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</si>
  <si>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</si>
  <si>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</si>
  <si>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</si>
  <si>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</si>
  <si>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</si>
  <si>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</si>
  <si>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</si>
  <si>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</si>
  <si>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</si>
  <si>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</si>
  <si>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</si>
  <si>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</si>
  <si>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</si>
  <si>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</si>
  <si>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</si>
  <si>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</si>
  <si>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</si>
  <si>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</si>
  <si>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</si>
  <si>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</si>
  <si>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</si>
  <si>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</si>
  <si>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</si>
  <si>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</si>
  <si>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</si>
  <si>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</si>
  <si>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</si>
  <si>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</si>
  <si>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</si>
  <si>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</si>
  <si>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</si>
  <si>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</si>
  <si>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</si>
  <si>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</si>
  <si>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</si>
  <si>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</si>
  <si>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</si>
  <si>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</si>
  <si>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</si>
  <si>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</si>
  <si>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</si>
  <si>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</si>
  <si>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</si>
  <si>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</si>
  <si>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</si>
  <si>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</si>
  <si>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</si>
  <si>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</si>
  <si>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</si>
  <si>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</si>
  <si>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</si>
  <si>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</si>
  <si>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</si>
  <si>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</si>
  <si>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</si>
  <si>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</si>
  <si>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</si>
  <si>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</si>
  <si>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</si>
  <si>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</si>
  <si>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</si>
  <si>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</si>
  <si>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</si>
  <si>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</si>
  <si>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</si>
  <si>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</si>
  <si>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</si>
  <si>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</si>
  <si>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</si>
  <si>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</si>
  <si>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</si>
  <si>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</si>
  <si>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</si>
  <si>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</si>
  <si>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</si>
  <si>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</si>
  <si>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</si>
  <si>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</si>
  <si>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</si>
  <si>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</si>
  <si>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</si>
  <si>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</si>
  <si>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</si>
  <si>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</si>
  <si>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</si>
  <si>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</si>
  <si>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</si>
  <si>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</si>
  <si>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</si>
  <si>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</si>
  <si>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</si>
  <si>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</si>
  <si>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</si>
  <si>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</si>
  <si>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</si>
  <si>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</si>
  <si>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</si>
  <si>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</si>
  <si>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</si>
  <si>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</si>
  <si>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</si>
  <si>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</si>
  <si>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</si>
  <si>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</si>
  <si>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</si>
  <si>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</si>
  <si>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</si>
  <si>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</si>
  <si>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</si>
  <si>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</si>
  <si>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</si>
  <si>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</si>
  <si>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</si>
  <si>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</si>
  <si>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</si>
  <si>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</si>
  <si>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</si>
  <si>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</si>
  <si>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</si>
  <si>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</si>
  <si>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</si>
  <si>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</si>
  <si>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</si>
  <si>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</si>
  <si>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</si>
  <si>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</si>
  <si>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</si>
  <si>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</si>
  <si>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</si>
  <si>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</si>
  <si>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</si>
  <si>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</si>
  <si>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</si>
  <si>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</si>
  <si>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</si>
  <si>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</si>
  <si>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</si>
  <si>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</si>
  <si>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</si>
  <si>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</si>
  <si>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</si>
  <si>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</si>
  <si>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</si>
  <si>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</si>
  <si>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</si>
  <si>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</si>
  <si>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</si>
  <si>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</si>
  <si>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</si>
  <si>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</si>
  <si>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</si>
  <si>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</si>
  <si>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</si>
  <si>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</si>
  <si>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</si>
  <si>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</si>
  <si>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</si>
  <si>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</si>
  <si>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</si>
  <si>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</si>
  <si>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</si>
  <si>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</si>
  <si>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</si>
  <si>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</si>
  <si>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</si>
  <si>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</si>
  <si>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</si>
  <si>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</si>
  <si>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</si>
  <si>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</si>
  <si>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</si>
  <si>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</si>
  <si>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</si>
  <si>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</si>
  <si>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</si>
  <si>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</si>
  <si>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</si>
  <si>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</si>
  <si>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</si>
  <si>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</si>
  <si>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</si>
  <si>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</si>
  <si>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</si>
  <si>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</si>
  <si>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</si>
  <si>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</si>
  <si>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</si>
  <si>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</si>
  <si>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</si>
  <si>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</si>
  <si>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</si>
  <si>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</si>
  <si>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</si>
  <si>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</si>
  <si>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</si>
  <si>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</si>
  <si>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</si>
  <si>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</si>
  <si>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</si>
  <si>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</si>
  <si>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</si>
  <si>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</si>
  <si>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</si>
  <si>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</si>
  <si>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</si>
  <si>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</si>
  <si>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</si>
  <si>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</si>
  <si>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</si>
  <si>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</si>
  <si>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</si>
  <si>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</si>
  <si>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</si>
  <si>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</si>
  <si>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</si>
  <si>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</si>
  <si>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</si>
  <si>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</si>
  <si>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</si>
  <si>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</si>
  <si>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</si>
  <si>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</si>
  <si>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</si>
  <si>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</si>
  <si>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</si>
  <si>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</si>
  <si>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</si>
  <si>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</si>
  <si>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</si>
  <si>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</si>
  <si>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</si>
  <si>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</si>
  <si>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</si>
  <si>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</si>
  <si>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</si>
  <si>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</si>
  <si>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</si>
  <si>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</si>
  <si>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</si>
  <si>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</si>
  <si>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</si>
  <si>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</si>
  <si>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</si>
  <si>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</si>
  <si>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</si>
  <si>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</si>
  <si>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</si>
  <si>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</si>
  <si>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</si>
  <si>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</si>
  <si>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</si>
  <si>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</si>
  <si>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</si>
  <si>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</si>
  <si>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</si>
  <si>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</si>
  <si>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</si>
  <si>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</si>
  <si>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</si>
  <si>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</si>
  <si>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</si>
  <si>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</si>
  <si>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</si>
  <si>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</si>
  <si>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</si>
  <si>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</si>
  <si>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</si>
  <si>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</si>
  <si>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</si>
  <si>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</si>
  <si>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</si>
  <si>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</si>
  <si>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</si>
  <si>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</si>
  <si>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</si>
  <si>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</si>
  <si>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</si>
  <si>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</si>
  <si>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</si>
  <si>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</si>
  <si>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</si>
  <si>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</si>
  <si>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</si>
  <si>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</si>
  <si>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</si>
  <si>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</si>
  <si>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</si>
  <si>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</si>
  <si>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</si>
  <si>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</si>
  <si>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</si>
  <si>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</si>
  <si>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</si>
  <si>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</si>
  <si>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</si>
  <si>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</si>
  <si>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</si>
  <si>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</si>
  <si>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</si>
  <si>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</si>
  <si>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</si>
  <si>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</si>
  <si>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</si>
  <si>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</si>
  <si>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</si>
  <si>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</si>
  <si>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</si>
  <si>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</si>
  <si>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</si>
  <si>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</si>
  <si>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</si>
  <si>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</si>
  <si>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</si>
  <si>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</si>
  <si>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</si>
  <si>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</si>
  <si>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</si>
  <si>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</si>
  <si>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</si>
  <si>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</si>
  <si>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</si>
  <si>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</si>
  <si>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</si>
  <si>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</si>
  <si>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</si>
  <si>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</si>
  <si>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</si>
  <si>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</si>
  <si>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</si>
  <si>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</si>
  <si>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</si>
  <si>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</si>
  <si>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</si>
  <si>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</si>
  <si>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</si>
  <si>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</si>
  <si>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</si>
  <si>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</si>
  <si>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</si>
  <si>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</si>
  <si>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</si>
  <si>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</si>
  <si>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</si>
  <si>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</si>
  <si>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</si>
  <si>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</si>
  <si>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</si>
  <si>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</si>
  <si>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</si>
  <si>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</si>
  <si>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</si>
  <si>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</si>
  <si>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</si>
  <si>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</si>
  <si>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</si>
  <si>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</si>
  <si>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</si>
  <si>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</si>
  <si>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</si>
  <si>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</si>
  <si>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</si>
  <si>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</si>
  <si>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</si>
  <si>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</si>
  <si>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</si>
  <si>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</si>
  <si>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</si>
  <si>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</si>
  <si>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</si>
  <si>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</si>
  <si>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</si>
  <si>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</si>
  <si>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</si>
  <si>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</si>
  <si>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</si>
  <si>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</si>
  <si>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</si>
  <si>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</si>
  <si>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</si>
  <si>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</si>
  <si>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</si>
  <si>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</si>
  <si>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</si>
  <si>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</si>
  <si>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</si>
  <si>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</si>
  <si>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</si>
  <si>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</si>
  <si>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</si>
  <si>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</si>
  <si>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</si>
  <si>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</si>
  <si>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</si>
  <si>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</si>
  <si>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</si>
  <si>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</si>
  <si>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</si>
  <si>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</si>
  <si>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</si>
  <si>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</si>
  <si>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</si>
  <si>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</si>
  <si>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</si>
  <si>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</si>
  <si>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</si>
  <si>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</si>
  <si>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</si>
  <si>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</si>
  <si>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</si>
  <si>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</si>
  <si>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</si>
  <si>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</si>
  <si>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</si>
  <si>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</si>
  <si>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</si>
  <si>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</si>
  <si>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</si>
  <si>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</si>
  <si>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</si>
  <si>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</si>
  <si>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</si>
  <si>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</si>
  <si>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</si>
  <si>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</si>
  <si>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</si>
  <si>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</si>
  <si>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</si>
  <si>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</si>
  <si>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</si>
  <si>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</si>
  <si>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</si>
  <si>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</si>
  <si>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</si>
  <si>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</si>
  <si>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</si>
  <si>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</si>
  <si>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</si>
  <si>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</si>
  <si>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</si>
  <si>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</si>
  <si>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</si>
  <si>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</si>
  <si>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</si>
  <si>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</si>
  <si>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</si>
  <si>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</si>
  <si>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</si>
  <si>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</si>
  <si>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</si>
  <si>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</si>
  <si>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</si>
  <si>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</si>
  <si>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</si>
  <si>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</si>
  <si>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</si>
  <si>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</si>
  <si>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</si>
  <si>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</si>
  <si>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</si>
  <si>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</si>
  <si>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</si>
  <si>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</si>
  <si>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</si>
  <si>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</si>
  <si>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</si>
  <si>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</si>
  <si>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</si>
  <si>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</si>
  <si>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</si>
  <si>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</si>
  <si>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</si>
  <si>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</si>
  <si>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</si>
  <si>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</si>
  <si>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</si>
  <si>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</si>
  <si>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</si>
  <si>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</si>
  <si>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</si>
  <si>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</si>
  <si>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</si>
  <si>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</si>
  <si>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</si>
  <si>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</si>
  <si>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</si>
  <si>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</si>
  <si>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</si>
  <si>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</si>
  <si>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</si>
  <si>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</si>
  <si>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</si>
  <si>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</si>
  <si>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</si>
  <si>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</si>
  <si>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</si>
  <si>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</si>
  <si>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</si>
  <si>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</si>
  <si>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</si>
  <si>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</si>
  <si>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</si>
  <si>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</si>
  <si>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</si>
  <si>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</si>
  <si>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</si>
  <si>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</si>
  <si>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</si>
  <si>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</si>
  <si>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</si>
  <si>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</si>
  <si>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</si>
  <si>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</si>
  <si>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</si>
  <si>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</si>
  <si>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</si>
  <si>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</si>
  <si>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</si>
  <si>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</si>
  <si>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</si>
  <si>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</si>
  <si>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</si>
  <si>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</si>
  <si>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</si>
  <si>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</si>
  <si>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</si>
  <si>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</si>
  <si>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</si>
  <si>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</si>
  <si>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</si>
  <si>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</si>
  <si>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</si>
  <si>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</si>
  <si>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</si>
  <si>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</si>
  <si>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</si>
  <si>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</si>
  <si>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</si>
  <si>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</si>
  <si>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</si>
  <si>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</si>
  <si>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</si>
  <si>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</si>
  <si>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</si>
  <si>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</si>
  <si>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</si>
  <si>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</si>
  <si>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</si>
  <si>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</si>
  <si>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</si>
  <si>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</si>
  <si>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</si>
  <si>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</si>
  <si>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</si>
  <si>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</si>
  <si>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</si>
  <si>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</si>
  <si>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</si>
  <si>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</si>
  <si>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</si>
  <si>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</si>
  <si>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</si>
  <si>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</si>
  <si>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</si>
  <si>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</si>
  <si>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</si>
  <si>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</si>
  <si>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</si>
  <si>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</si>
  <si>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</si>
  <si>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</si>
  <si>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</si>
  <si>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</si>
  <si>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</si>
  <si>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</si>
  <si>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</si>
  <si>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</si>
  <si>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</si>
  <si>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</si>
  <si>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</si>
  <si>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</si>
  <si>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</si>
  <si>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</si>
  <si>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</si>
  <si>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</si>
  <si>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</si>
  <si>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</si>
  <si>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</si>
  <si>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</si>
  <si>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</si>
  <si>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</si>
  <si>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</si>
  <si>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</si>
  <si>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</si>
  <si>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</si>
  <si>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</si>
  <si>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</si>
  <si>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</si>
  <si>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</si>
  <si>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</si>
  <si>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</si>
  <si>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</si>
  <si>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</si>
  <si>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</si>
  <si>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</si>
  <si>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</si>
  <si>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</si>
  <si>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</si>
  <si>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</si>
  <si>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</si>
  <si>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</si>
  <si>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</si>
  <si>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</si>
  <si>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</si>
  <si>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</si>
  <si>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</si>
  <si>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</si>
  <si>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</si>
  <si>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</si>
  <si>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</si>
  <si>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</si>
  <si>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</si>
  <si>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</si>
  <si>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</si>
  <si>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</si>
  <si>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</si>
  <si>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</si>
  <si>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</si>
  <si>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</si>
  <si>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</si>
  <si>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</si>
  <si>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</si>
  <si>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</si>
  <si>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</si>
  <si>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</si>
  <si>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</si>
  <si>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</si>
  <si>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</si>
  <si>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</si>
  <si>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</si>
  <si>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</si>
  <si>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</si>
  <si>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</si>
  <si>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</si>
  <si>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</si>
  <si>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</si>
  <si>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</si>
  <si>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</si>
  <si>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</si>
  <si>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</si>
  <si>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</si>
  <si>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</si>
  <si>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</si>
  <si>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</si>
  <si>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</si>
  <si>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</si>
  <si>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</si>
  <si>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</si>
  <si>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</si>
  <si>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</si>
  <si>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</si>
  <si>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</si>
  <si>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</si>
  <si>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</si>
  <si>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</si>
  <si>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</si>
  <si>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</si>
  <si>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</si>
  <si>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</si>
  <si>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</si>
  <si>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</si>
  <si>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</si>
  <si>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</si>
  <si>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</si>
  <si>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</si>
  <si>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</si>
  <si>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</si>
  <si>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</si>
  <si>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</si>
  <si>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</si>
  <si>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</si>
  <si>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</si>
  <si>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</si>
  <si>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</si>
  <si>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</si>
  <si>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</si>
  <si>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</si>
  <si>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</si>
  <si>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</si>
  <si>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</si>
  <si>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</si>
  <si>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</si>
  <si>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</si>
  <si>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</si>
  <si>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</si>
  <si>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</si>
  <si>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</si>
  <si>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</si>
  <si>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</si>
  <si>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</si>
  <si>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</si>
  <si>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</si>
  <si>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</si>
  <si>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</si>
  <si>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</si>
  <si>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</si>
  <si>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</si>
  <si>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</si>
  <si>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</si>
  <si>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</si>
  <si>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</si>
  <si>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</si>
  <si>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</si>
  <si>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</si>
  <si>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</si>
  <si>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</si>
  <si>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</si>
  <si>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</si>
  <si>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</si>
  <si>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</si>
  <si>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</si>
  <si>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</si>
  <si>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</si>
  <si>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</si>
  <si>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</si>
  <si>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</si>
  <si>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</si>
  <si>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</si>
  <si>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</si>
  <si>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</si>
  <si>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</si>
  <si>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</si>
  <si>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</si>
  <si>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</si>
  <si>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</si>
  <si>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</si>
  <si>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</si>
  <si>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</si>
  <si>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</si>
  <si>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</si>
  <si>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</si>
  <si>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</si>
  <si>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</si>
  <si>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</si>
  <si>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</si>
  <si>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</si>
  <si>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</si>
  <si>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</si>
  <si>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</si>
  <si>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</si>
  <si>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</si>
  <si>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</si>
  <si>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</si>
  <si>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</si>
  <si>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</si>
  <si>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</si>
  <si>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</si>
  <si>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</si>
  <si>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</si>
  <si>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</si>
  <si>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</si>
  <si>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</si>
  <si>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</si>
  <si>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</si>
  <si>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</si>
  <si>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</si>
  <si>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</si>
  <si>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</si>
  <si>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</si>
  <si>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</si>
  <si>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</si>
  <si>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</si>
  <si>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</si>
  <si>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</si>
  <si>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</si>
  <si>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</si>
  <si>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</si>
  <si>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</si>
  <si>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</si>
  <si>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</si>
  <si>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</si>
  <si>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</si>
  <si>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</si>
  <si>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</si>
  <si>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</si>
  <si>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</si>
  <si>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</si>
  <si>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</si>
  <si>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</si>
  <si>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</si>
  <si>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</si>
  <si>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</si>
  <si>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</si>
  <si>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</si>
  <si>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</si>
  <si>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</si>
  <si>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</si>
  <si>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</si>
  <si>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</si>
  <si>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</si>
  <si>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</si>
  <si>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</si>
  <si>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</si>
  <si>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</si>
  <si>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</si>
  <si>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</si>
  <si>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</si>
  <si>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</si>
  <si>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</si>
  <si>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</si>
  <si>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</si>
  <si>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</si>
  <si>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</si>
  <si>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</si>
  <si>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</si>
  <si>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</si>
  <si>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</si>
  <si>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</si>
  <si>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</si>
  <si>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</si>
  <si>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</si>
  <si>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</si>
  <si>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</si>
  <si>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</si>
  <si>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</si>
  <si>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</si>
  <si>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</si>
  <si>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</si>
  <si>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</si>
  <si>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</si>
  <si>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</si>
  <si>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</si>
  <si>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</si>
  <si>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</si>
  <si>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</si>
  <si>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</si>
  <si>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</si>
  <si>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</si>
  <si>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</si>
  <si>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</si>
  <si>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</si>
  <si>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</si>
  <si>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</si>
  <si>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</si>
  <si>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</si>
  <si>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</si>
  <si>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</si>
  <si>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</si>
  <si>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</si>
  <si>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</si>
  <si>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</si>
  <si>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</si>
  <si>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</si>
  <si>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</si>
  <si>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</si>
  <si>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</si>
  <si>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</si>
  <si>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</si>
  <si>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</si>
  <si>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</si>
  <si>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</si>
  <si>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</si>
  <si>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</si>
  <si>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</si>
  <si>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</si>
  <si>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</si>
  <si>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</si>
  <si>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</si>
  <si>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</si>
  <si>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</si>
  <si>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</si>
  <si>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</si>
  <si>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</si>
  <si>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</si>
  <si>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</si>
  <si>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</si>
  <si>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</si>
  <si>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</si>
  <si>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</si>
  <si>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</si>
  <si>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</si>
  <si>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</si>
  <si>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</si>
  <si>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</si>
  <si>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</si>
  <si>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</si>
  <si>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</si>
  <si>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</si>
  <si>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</si>
  <si>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</si>
  <si>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</si>
  <si>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</si>
  <si>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</si>
  <si>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</si>
  <si>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</si>
  <si>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</si>
  <si>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</si>
  <si>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</si>
  <si>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</si>
  <si>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</si>
  <si>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</si>
  <si>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</si>
  <si>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</si>
  <si>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</si>
  <si>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</si>
  <si>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</si>
  <si>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</si>
  <si>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</si>
  <si>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</si>
  <si>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</si>
  <si>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</si>
  <si>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</si>
  <si>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</si>
  <si>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</si>
  <si>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</si>
  <si>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</si>
  <si>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</si>
  <si>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</si>
  <si>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</si>
  <si>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</si>
  <si>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</si>
  <si>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</si>
  <si>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</si>
  <si>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</si>
  <si>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</si>
  <si>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</si>
  <si>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</si>
  <si>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</si>
  <si>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</si>
  <si>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</si>
  <si>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</si>
  <si>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</si>
  <si>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</si>
  <si>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</si>
  <si>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</si>
  <si>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</si>
  <si>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</si>
  <si>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</si>
  <si>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</si>
  <si>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</si>
  <si>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</si>
  <si>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</si>
  <si>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</si>
  <si>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</si>
  <si>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</si>
  <si>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</si>
  <si>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</si>
  <si>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</si>
  <si>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</si>
  <si>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</si>
  <si>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</si>
  <si>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</si>
  <si>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</si>
  <si>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</si>
  <si>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</si>
  <si>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</si>
  <si>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</si>
  <si>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</si>
  <si>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</si>
  <si>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</si>
  <si>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</si>
  <si>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</si>
  <si>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</si>
  <si>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</si>
  <si>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</si>
  <si>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</si>
  <si>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</si>
  <si>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</si>
  <si>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</si>
  <si>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</si>
  <si>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</si>
  <si>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</si>
  <si>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</si>
  <si>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</si>
  <si>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</si>
  <si>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</si>
  <si>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</si>
  <si>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</si>
  <si>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</si>
  <si>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</si>
  <si>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</si>
  <si>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</si>
  <si>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</si>
  <si>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</si>
  <si>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</si>
  <si>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</si>
  <si>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</si>
  <si>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</si>
  <si>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</si>
  <si>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</si>
  <si>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</si>
  <si>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</si>
  <si>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</si>
  <si>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</si>
  <si>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</si>
  <si>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</si>
  <si>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</si>
  <si>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</si>
  <si>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</si>
  <si>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</si>
  <si>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</si>
  <si>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</si>
  <si>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</si>
  <si>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</si>
  <si>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</si>
  <si>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</si>
  <si>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</si>
  <si>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</si>
  <si>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</si>
  <si>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</si>
  <si>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</si>
  <si>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</si>
  <si>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</si>
  <si>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</si>
  <si>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</si>
  <si>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</si>
  <si>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</si>
  <si>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</si>
  <si>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</si>
  <si>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</si>
  <si>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</si>
  <si>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</si>
  <si>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</si>
  <si>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</si>
  <si>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</si>
  <si>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</si>
  <si>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</si>
  <si>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</si>
  <si>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</si>
  <si>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</si>
  <si>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</si>
  <si>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</si>
  <si>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</si>
  <si>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</si>
  <si>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</si>
  <si>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</si>
  <si>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</si>
  <si>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</si>
  <si>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</si>
  <si>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</si>
  <si>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</si>
  <si>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</si>
  <si>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</si>
  <si>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</si>
  <si>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</si>
  <si>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</si>
  <si>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</si>
  <si>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</si>
  <si>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</si>
  <si>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</si>
  <si>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</si>
  <si>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</si>
  <si>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</si>
  <si>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</si>
  <si>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</si>
  <si>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</si>
  <si>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</si>
  <si>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</si>
  <si>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</si>
  <si>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</si>
  <si>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</si>
  <si>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</si>
  <si>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</si>
  <si>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</si>
  <si>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</si>
  <si>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</si>
  <si>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</si>
  <si>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</si>
  <si>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</si>
  <si>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</si>
  <si>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</si>
  <si>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</si>
  <si>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</si>
  <si>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</si>
  <si>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</si>
  <si>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</si>
  <si>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</si>
  <si>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</si>
  <si>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</si>
  <si>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</si>
  <si>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</si>
  <si>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</si>
  <si>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</si>
  <si>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</si>
  <si>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</si>
  <si>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</si>
  <si>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</si>
  <si>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</si>
  <si>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</si>
  <si>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</si>
  <si>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</si>
  <si>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</si>
  <si>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</si>
  <si>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</si>
  <si>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</si>
  <si>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</si>
  <si>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</si>
  <si>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</si>
  <si>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</si>
  <si>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</si>
  <si>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</si>
  <si>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</si>
  <si>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</si>
  <si>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</si>
  <si>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</si>
  <si>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</si>
  <si>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</si>
  <si>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</si>
  <si>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</si>
  <si>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</si>
  <si>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</si>
  <si>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</si>
  <si>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</si>
  <si>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</si>
  <si>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</si>
  <si>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</si>
  <si>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</si>
  <si>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</si>
  <si>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</si>
  <si>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</si>
  <si>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</si>
  <si>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</si>
  <si>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</si>
  <si>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</si>
  <si>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</si>
  <si>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</si>
  <si>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</si>
  <si>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</si>
  <si>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</si>
  <si>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</si>
  <si>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</si>
  <si>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</si>
  <si>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</si>
  <si>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</si>
  <si>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</si>
  <si>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</si>
  <si>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</si>
  <si>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</si>
  <si>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</si>
  <si>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</si>
  <si>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</si>
  <si>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</si>
  <si>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</si>
  <si>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</si>
  <si>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</si>
  <si>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</si>
  <si>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</si>
  <si>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</si>
  <si>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</si>
  <si>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</si>
  <si>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</si>
  <si>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</si>
  <si>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</si>
  <si>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</si>
  <si>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</si>
  <si>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</si>
  <si>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</si>
  <si>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</si>
  <si>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</si>
  <si>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</si>
  <si>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</si>
  <si>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</si>
  <si>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</si>
  <si>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</si>
  <si>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</si>
  <si>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</si>
  <si>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</si>
  <si>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</si>
  <si>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</si>
  <si>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</si>
  <si>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</si>
  <si>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</si>
  <si>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</si>
  <si>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</si>
  <si>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</si>
  <si>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</si>
  <si>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</si>
  <si>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</si>
  <si>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</si>
  <si>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</si>
  <si>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</si>
  <si>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</si>
  <si>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</si>
  <si>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</si>
  <si>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</si>
  <si>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</si>
  <si>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</si>
  <si>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</si>
  <si>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</si>
  <si>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</si>
  <si>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</si>
  <si>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</si>
  <si>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</si>
  <si>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</si>
  <si>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</si>
  <si>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</si>
  <si>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</si>
  <si>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</si>
  <si>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</si>
  <si>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</si>
  <si>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</si>
  <si>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</si>
  <si>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</si>
  <si>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</si>
  <si>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</si>
  <si>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</si>
  <si>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</si>
  <si>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</si>
  <si>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</si>
  <si>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</si>
  <si>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</si>
  <si>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</si>
  <si>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</si>
  <si>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</si>
  <si>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</si>
  <si>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</si>
  <si>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</si>
  <si>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</si>
  <si>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</si>
  <si>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</si>
  <si>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</si>
  <si>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</si>
  <si>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</si>
  <si>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</si>
  <si>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</si>
  <si>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</si>
  <si>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</si>
  <si>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</si>
  <si>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</si>
  <si>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</si>
  <si>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</si>
  <si>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</si>
  <si>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</si>
  <si>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</si>
  <si>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</si>
  <si>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</si>
  <si>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</si>
  <si>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</si>
  <si>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</si>
  <si>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</si>
  <si>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</si>
  <si>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</si>
  <si>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</si>
  <si>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</si>
  <si>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</si>
  <si>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</si>
  <si>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</si>
  <si>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</si>
  <si>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</si>
  <si>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</si>
  <si>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</si>
  <si>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</si>
  <si>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</si>
  <si>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</si>
  <si>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</si>
  <si>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</si>
  <si>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</si>
  <si>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</si>
  <si>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</si>
  <si>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</si>
  <si>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</si>
  <si>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</si>
  <si>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</si>
  <si>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</si>
  <si>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</si>
  <si>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</si>
  <si>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</si>
  <si>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</si>
  <si>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</si>
  <si>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</si>
  <si>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</si>
  <si>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</si>
  <si>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</si>
  <si>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</si>
  <si>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</si>
  <si>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</si>
  <si>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</si>
  <si>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</si>
  <si>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</si>
  <si>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</si>
  <si>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</si>
  <si>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</si>
  <si>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</si>
  <si>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</si>
  <si>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</si>
  <si>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</si>
  <si>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</si>
  <si>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</si>
  <si>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</si>
  <si>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</si>
  <si>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</si>
  <si>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</si>
  <si>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</si>
  <si>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</si>
  <si>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</si>
  <si>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</si>
  <si>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</si>
  <si>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</si>
  <si>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</si>
  <si>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</si>
  <si>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</si>
  <si>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</si>
  <si>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</si>
  <si>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</si>
  <si>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</si>
  <si>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</si>
  <si>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</si>
  <si>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</si>
  <si>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</si>
  <si>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</si>
  <si>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</si>
  <si>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</si>
  <si>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</si>
  <si>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</si>
  <si>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</si>
  <si>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</si>
  <si>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</si>
  <si>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</si>
  <si>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</si>
  <si>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</si>
  <si>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</si>
  <si>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</si>
  <si>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</si>
  <si>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</si>
  <si>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</si>
  <si>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</si>
  <si>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</si>
  <si>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</si>
  <si>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</si>
  <si>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</si>
  <si>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</si>
  <si>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</si>
  <si>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</si>
  <si>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</si>
  <si>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</si>
  <si>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</si>
  <si>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</si>
  <si>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</si>
  <si>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</si>
  <si>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</si>
  <si>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</si>
  <si>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</si>
  <si>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</si>
  <si>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</si>
  <si>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</si>
  <si>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</si>
  <si>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</si>
  <si>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</si>
  <si>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</si>
  <si>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</si>
  <si>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</si>
  <si>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</si>
  <si>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</si>
  <si>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</si>
  <si>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</si>
  <si>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</si>
  <si>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</si>
  <si>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</si>
  <si>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</si>
  <si>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</si>
  <si>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</si>
  <si>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</si>
  <si>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</si>
  <si>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</si>
  <si>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</si>
  <si>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</si>
  <si>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</si>
  <si>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</si>
  <si>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</si>
  <si>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</si>
  <si>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</si>
  <si>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</si>
  <si>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</si>
  <si>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</si>
  <si>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</si>
  <si>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</si>
  <si>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</si>
  <si>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</si>
  <si>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</si>
  <si>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</si>
  <si>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</si>
  <si>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</si>
  <si>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</si>
  <si>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</si>
  <si>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</si>
  <si>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</si>
  <si>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</si>
  <si>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</si>
  <si>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</si>
  <si>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</si>
  <si>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</si>
  <si>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</si>
  <si>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</si>
  <si>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</si>
  <si>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</si>
  <si>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</si>
  <si>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</si>
  <si>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</si>
  <si>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</si>
  <si>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</si>
  <si>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</si>
  <si>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</si>
  <si>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</si>
  <si>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</si>
  <si>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</si>
  <si>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</si>
  <si>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</si>
  <si>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</si>
  <si>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</si>
  <si>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</si>
  <si>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</si>
  <si>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</si>
  <si>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</si>
  <si>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</si>
  <si>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</si>
  <si>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</si>
  <si>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</si>
  <si>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</si>
  <si>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</si>
  <si>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</si>
  <si>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</si>
  <si>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</si>
  <si>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</si>
  <si>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</si>
  <si>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</si>
  <si>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</si>
  <si>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</si>
  <si>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</si>
  <si>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</si>
  <si>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</si>
  <si>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</si>
  <si>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</si>
  <si>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</si>
  <si>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</si>
  <si>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</si>
  <si>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</si>
  <si>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</si>
  <si>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</si>
  <si>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</si>
  <si>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</si>
  <si>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</si>
  <si>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</si>
  <si>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</si>
  <si>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</si>
  <si>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</si>
  <si>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</si>
  <si>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</si>
  <si>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</si>
  <si>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</si>
  <si>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</si>
  <si>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</si>
  <si>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</si>
  <si>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</si>
  <si>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</si>
  <si>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</si>
  <si>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</si>
  <si>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</si>
  <si>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</si>
  <si>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</si>
  <si>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</si>
  <si>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</si>
  <si>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</si>
  <si>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</si>
  <si>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</si>
  <si>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</si>
  <si>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</si>
  <si>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</si>
  <si>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</si>
  <si>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</si>
  <si>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</si>
  <si>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</si>
  <si>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</si>
  <si>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</si>
  <si>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</si>
  <si>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</si>
  <si>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</si>
  <si>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</si>
  <si>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</si>
  <si>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</si>
  <si>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</si>
  <si>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</si>
  <si>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</si>
  <si>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</si>
  <si>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</si>
  <si>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</si>
  <si>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</si>
  <si>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</si>
  <si>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</si>
  <si>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</si>
  <si>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</si>
  <si>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</si>
  <si>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</si>
  <si>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</si>
  <si>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</si>
  <si>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</si>
  <si>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</si>
  <si>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</si>
  <si>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</si>
  <si>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</si>
  <si>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</si>
  <si>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</si>
  <si>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</si>
  <si>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</si>
  <si>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</si>
  <si>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</si>
  <si>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</si>
  <si>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</si>
  <si>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</si>
  <si>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</si>
  <si>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</si>
  <si>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</si>
  <si>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</si>
  <si>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</si>
  <si>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</si>
  <si>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</si>
  <si>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</si>
  <si>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</si>
  <si>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</si>
  <si>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</si>
  <si>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</si>
  <si>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</si>
  <si>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</si>
  <si>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</si>
  <si>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</si>
  <si>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</si>
  <si>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</si>
  <si>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</si>
  <si>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</si>
  <si>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</si>
  <si>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</si>
  <si>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</si>
  <si>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</si>
  <si>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</si>
  <si>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</si>
  <si>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</si>
  <si>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</si>
  <si>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</si>
  <si>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</si>
  <si>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</si>
  <si>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</si>
  <si>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</si>
  <si>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</si>
  <si>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</si>
  <si>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</si>
  <si>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</si>
  <si>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</si>
  <si>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</si>
  <si>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</si>
  <si>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</si>
  <si>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</si>
  <si>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</si>
  <si>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</si>
  <si>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</si>
  <si>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</si>
  <si>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</si>
  <si>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</si>
  <si>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</si>
  <si>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</si>
  <si>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</si>
  <si>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</si>
  <si>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</si>
  <si>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</si>
  <si>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</si>
  <si>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</si>
  <si>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</si>
  <si>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</si>
  <si>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</si>
  <si>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</si>
  <si>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</si>
  <si>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</si>
  <si>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</si>
  <si>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</si>
  <si>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</si>
  <si>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</si>
  <si>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</si>
  <si>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</si>
  <si>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</si>
  <si>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</si>
  <si>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</si>
  <si>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</si>
  <si>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</si>
  <si>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</si>
  <si>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</si>
  <si>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</si>
  <si>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</si>
  <si>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</si>
  <si>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</si>
  <si>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</si>
  <si>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</si>
  <si>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</si>
  <si>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</si>
  <si>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</si>
  <si>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</si>
  <si>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</si>
  <si>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</si>
  <si>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</si>
  <si>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</si>
  <si>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</si>
  <si>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</si>
  <si>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</si>
  <si>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</si>
  <si>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</si>
  <si>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</si>
  <si>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</si>
  <si>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</si>
  <si>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</si>
  <si>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</si>
  <si>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</si>
  <si>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</si>
  <si>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</si>
  <si>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</si>
  <si>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</si>
  <si>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</si>
  <si>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</si>
  <si>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</si>
  <si>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</si>
  <si>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</si>
  <si>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</si>
  <si>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</si>
  <si>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</si>
  <si>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</si>
  <si>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</si>
  <si>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</si>
  <si>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</si>
  <si>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</si>
  <si>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</si>
  <si>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</si>
  <si>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</si>
  <si>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</si>
  <si>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</si>
  <si>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</si>
  <si>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</si>
  <si>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</si>
  <si>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</si>
  <si>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</si>
  <si>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</si>
  <si>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</si>
  <si>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</si>
  <si>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</si>
  <si>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</si>
  <si>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</si>
  <si>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</si>
  <si>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</si>
  <si>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</si>
  <si>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</si>
  <si>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</si>
  <si>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</si>
  <si>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</si>
  <si>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</si>
  <si>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</si>
  <si>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</si>
  <si>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</si>
  <si>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</si>
  <si>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</si>
  <si>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</si>
  <si>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</si>
  <si>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</si>
  <si>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</si>
  <si>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</si>
  <si>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</si>
  <si>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</si>
  <si>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</si>
  <si>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</si>
  <si>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</si>
  <si>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</si>
  <si>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</si>
  <si>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</si>
  <si>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</si>
  <si>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</si>
  <si>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</si>
  <si>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</si>
  <si>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</si>
  <si>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</si>
  <si>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</si>
  <si>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</si>
  <si>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</si>
  <si>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</si>
  <si>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</si>
  <si>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</si>
  <si>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</si>
  <si>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</si>
  <si>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</si>
  <si>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</si>
  <si>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</si>
  <si>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</si>
  <si>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</si>
  <si>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</si>
  <si>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</si>
  <si>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</si>
  <si>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</si>
  <si>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</si>
  <si>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</si>
  <si>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</si>
  <si>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</si>
  <si>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</si>
  <si>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</si>
  <si>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</si>
  <si>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</si>
  <si>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</si>
  <si>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</si>
  <si>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</si>
  <si>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</si>
  <si>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</si>
  <si>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</si>
  <si>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</si>
  <si>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</si>
  <si>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</si>
  <si>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</si>
  <si>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</si>
  <si>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</si>
  <si>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</si>
  <si>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</si>
  <si>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</si>
  <si>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</si>
  <si>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</si>
  <si>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</si>
  <si>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</si>
  <si>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</si>
  <si>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</si>
  <si>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</si>
  <si>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</si>
  <si>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</si>
  <si>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</si>
  <si>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</si>
  <si>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</si>
  <si>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</si>
  <si>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</si>
  <si>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</si>
  <si>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</si>
  <si>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</si>
  <si>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</si>
  <si>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</si>
  <si>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</si>
  <si>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</si>
  <si>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</si>
  <si>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</si>
  <si>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</si>
  <si>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</si>
  <si>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</si>
  <si>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</si>
  <si>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</si>
  <si>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</si>
  <si>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</si>
  <si>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</si>
  <si>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</si>
  <si>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</si>
  <si>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</si>
  <si>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</si>
  <si>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</si>
  <si>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</si>
  <si>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</si>
  <si>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</si>
  <si>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</si>
  <si>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</si>
  <si>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</si>
  <si>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</si>
  <si>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</si>
  <si>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</si>
  <si>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</si>
  <si>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</si>
  <si>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</si>
  <si>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</si>
  <si>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</si>
  <si>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</si>
  <si>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</si>
  <si>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</si>
  <si>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</si>
  <si>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</si>
  <si>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</si>
  <si>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</si>
  <si>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</si>
  <si>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</si>
  <si>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</si>
  <si>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</si>
  <si>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</si>
  <si>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</si>
  <si>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</si>
  <si>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</si>
  <si>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</si>
  <si>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</si>
  <si>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</si>
  <si>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</si>
  <si>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</si>
  <si>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</si>
  <si>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</si>
  <si>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</si>
  <si>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</si>
  <si>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</si>
  <si>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</si>
  <si>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</si>
  <si>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</si>
  <si>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</si>
  <si>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</si>
  <si>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</si>
  <si>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</si>
  <si>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</si>
  <si>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</si>
  <si>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</si>
  <si>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</si>
  <si>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</si>
  <si>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</si>
  <si>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</si>
  <si>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</si>
  <si>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</si>
  <si>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</si>
  <si>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</si>
  <si>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</si>
  <si>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</si>
  <si>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</si>
  <si>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</si>
  <si>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</si>
  <si>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</si>
  <si>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</si>
  <si>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</si>
  <si>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</si>
  <si>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</si>
  <si>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</si>
  <si>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</si>
  <si>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</si>
  <si>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</si>
  <si>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</si>
  <si>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</si>
  <si>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</si>
  <si>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</si>
  <si>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</si>
  <si>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</si>
  <si>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</si>
  <si>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</si>
  <si>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</si>
  <si>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</si>
  <si>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</si>
  <si>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</si>
  <si>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</si>
  <si>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</si>
  <si>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</si>
  <si>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</si>
  <si>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</si>
  <si>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</si>
  <si>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</si>
  <si>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</si>
  <si>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</si>
  <si>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</si>
  <si>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</si>
  <si>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</si>
  <si>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</si>
  <si>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</si>
  <si>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</si>
  <si>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</si>
  <si>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</si>
  <si>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</si>
  <si>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</si>
  <si>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</si>
  <si>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</si>
  <si>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</si>
  <si>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</si>
  <si>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</si>
  <si>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</si>
  <si>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</si>
  <si>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</si>
  <si>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</si>
  <si>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</si>
  <si>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</si>
  <si>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</si>
  <si>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</si>
  <si>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</si>
  <si>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</si>
  <si>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</si>
  <si>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</si>
  <si>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</si>
  <si>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</si>
  <si>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</si>
  <si>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</si>
  <si>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</si>
  <si>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</si>
  <si>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</si>
  <si>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</si>
  <si>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</si>
  <si>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</si>
  <si>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</si>
  <si>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</si>
  <si>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</si>
  <si>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</si>
  <si>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</si>
  <si>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</si>
  <si>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</si>
  <si>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</si>
  <si>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</si>
  <si>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</si>
  <si>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</si>
  <si>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</si>
  <si>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</si>
  <si>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</si>
  <si>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</si>
  <si>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</si>
  <si>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</si>
  <si>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</si>
  <si>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</si>
  <si>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</si>
  <si>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</si>
  <si>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</si>
  <si>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</si>
  <si>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</si>
  <si>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</si>
  <si>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</si>
  <si>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</si>
  <si>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</si>
  <si>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</si>
  <si>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</si>
  <si>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</si>
  <si>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</si>
  <si>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</si>
  <si>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</si>
  <si>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</si>
  <si>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</si>
  <si>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</si>
  <si>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</si>
  <si>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</si>
  <si>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</si>
  <si>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</si>
  <si>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</si>
  <si>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</si>
  <si>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</si>
  <si>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</si>
  <si>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</si>
  <si>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</si>
  <si>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</si>
  <si>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</si>
  <si>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</si>
  <si>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</si>
  <si>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</si>
  <si>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</si>
  <si>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</si>
  <si>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</si>
  <si>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</si>
  <si>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</si>
  <si>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</si>
  <si>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</si>
  <si>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</si>
  <si>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</si>
  <si>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</si>
  <si>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</si>
  <si>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</si>
  <si>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</si>
  <si>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</si>
  <si>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</si>
  <si>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</si>
  <si>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</si>
  <si>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</si>
  <si>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</si>
  <si>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</si>
  <si>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</si>
  <si>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</si>
  <si>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</si>
  <si>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</si>
  <si>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</si>
  <si>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</si>
  <si>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</si>
  <si>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</si>
  <si>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</si>
  <si>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</si>
  <si>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</si>
  <si>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</si>
  <si>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</si>
  <si>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</si>
  <si>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</si>
  <si>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</si>
  <si>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</si>
  <si>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</si>
  <si>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</si>
  <si>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</si>
  <si>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</si>
  <si>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</si>
  <si>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</si>
  <si>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</si>
  <si>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</si>
  <si>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</si>
  <si>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</si>
  <si>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</si>
  <si>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</si>
  <si>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</si>
  <si>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</si>
  <si>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</si>
  <si>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</si>
  <si>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</si>
  <si>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</si>
  <si>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</si>
  <si>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</si>
  <si>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</si>
  <si>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</si>
  <si>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</si>
  <si>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</si>
  <si>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</si>
  <si>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</si>
  <si>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</si>
  <si>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</si>
  <si>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</si>
  <si>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</si>
  <si>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</si>
  <si>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</si>
  <si>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</si>
  <si>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</si>
  <si>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</si>
  <si>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</si>
  <si>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</si>
  <si>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</si>
  <si>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</si>
  <si>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</si>
  <si>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</si>
  <si>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</si>
  <si>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</si>
  <si>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</si>
  <si>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</si>
  <si>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</si>
  <si>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</si>
  <si>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</si>
  <si>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</si>
  <si>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</si>
  <si>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</si>
  <si>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</si>
  <si>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</si>
  <si>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</si>
  <si>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</si>
  <si>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</si>
  <si>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</si>
  <si>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</si>
  <si>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</si>
  <si>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</si>
  <si>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</si>
  <si>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</si>
  <si>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</si>
  <si>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</si>
  <si>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</si>
  <si>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</si>
  <si>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</si>
  <si>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</si>
  <si>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</si>
  <si>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</si>
  <si>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</si>
  <si>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</si>
  <si>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</si>
  <si>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</si>
  <si>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</si>
  <si>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</si>
  <si>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</si>
  <si>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</si>
  <si>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</si>
  <si>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</si>
  <si>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</si>
  <si>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</si>
  <si>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</si>
  <si>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</si>
  <si>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</si>
  <si>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</si>
  <si>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</si>
  <si>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</si>
  <si>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</si>
  <si>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</si>
  <si>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</si>
  <si>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</si>
  <si>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</si>
  <si>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</si>
  <si>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</si>
  <si>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</si>
  <si>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</si>
  <si>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</si>
  <si>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</si>
  <si>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</si>
  <si>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</si>
  <si>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</si>
  <si>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</si>
  <si>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</si>
  <si>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</si>
  <si>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</si>
  <si>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</si>
  <si>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</si>
  <si>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</si>
  <si>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</si>
  <si>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</si>
  <si>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</si>
  <si>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</si>
  <si>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</si>
  <si>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</si>
  <si>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</si>
  <si>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</si>
  <si>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</si>
  <si>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</si>
  <si>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</si>
  <si>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</si>
  <si>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</si>
  <si>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</si>
  <si>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</si>
  <si>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</si>
  <si>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</si>
  <si>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</si>
  <si>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</si>
  <si>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</si>
  <si>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</si>
  <si>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</si>
  <si>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</si>
  <si>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</si>
  <si>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</si>
  <si>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</si>
  <si>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</si>
  <si>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</si>
  <si>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</si>
  <si>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</si>
  <si>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</si>
  <si>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</si>
  <si>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</si>
  <si>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</si>
  <si>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</si>
  <si>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</si>
  <si>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</si>
  <si>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</si>
  <si>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</si>
  <si>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</si>
  <si>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</si>
  <si>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</si>
  <si>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</si>
  <si>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</si>
  <si>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</si>
  <si>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</si>
  <si>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</si>
  <si>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</si>
  <si>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</si>
  <si>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</si>
  <si>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</si>
  <si>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</si>
  <si>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</si>
  <si>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</si>
  <si>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</si>
  <si>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</si>
  <si>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</si>
  <si>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</si>
  <si>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</si>
  <si>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</si>
  <si>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</si>
  <si>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</si>
  <si>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</si>
  <si>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</si>
  <si>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</si>
  <si>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</si>
  <si>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</si>
  <si>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</si>
  <si>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</si>
  <si>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</si>
  <si>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</si>
  <si>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</si>
  <si>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</si>
  <si>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</si>
  <si>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</si>
  <si>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</si>
  <si>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</si>
  <si>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</si>
  <si>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</si>
  <si>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</si>
  <si>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</si>
  <si>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</si>
  <si>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</si>
  <si>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</si>
  <si>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</si>
  <si>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</si>
  <si>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</si>
  <si>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</si>
  <si>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</si>
  <si>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</si>
  <si>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</si>
  <si>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</si>
  <si>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</si>
  <si>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</si>
  <si>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</si>
  <si>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</si>
  <si>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</si>
  <si>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</si>
  <si>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</si>
  <si>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</si>
  <si>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</si>
  <si>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</si>
  <si>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</si>
  <si>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</si>
  <si>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</si>
  <si>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</si>
  <si>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</si>
  <si>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</si>
  <si>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</si>
  <si>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</si>
  <si>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</si>
  <si>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</si>
  <si>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</si>
  <si>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</si>
  <si>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</si>
  <si>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</si>
  <si>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</si>
  <si>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</si>
  <si>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</si>
  <si>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</si>
  <si>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</si>
  <si>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</si>
  <si>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</si>
  <si>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</si>
  <si>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</si>
  <si>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</si>
  <si>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</si>
  <si>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</si>
  <si>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</si>
  <si>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</si>
  <si>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</si>
  <si>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</si>
  <si>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</si>
  <si>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</si>
  <si>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</si>
  <si>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</si>
  <si>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</si>
  <si>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</si>
  <si>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</si>
  <si>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</si>
  <si>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</si>
  <si>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</si>
  <si>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</si>
  <si>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</si>
  <si>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</si>
  <si>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</si>
  <si>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</si>
  <si>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</si>
  <si>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</si>
  <si>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</si>
  <si>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</si>
  <si>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</si>
  <si>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</si>
  <si>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</si>
  <si>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</si>
  <si>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</si>
  <si>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</si>
  <si>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</si>
  <si>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</si>
  <si>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</si>
  <si>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</si>
  <si>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</si>
  <si>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</si>
  <si>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</si>
  <si>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</si>
  <si>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</si>
  <si>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</si>
  <si>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</si>
  <si>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</si>
  <si>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</si>
  <si>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</si>
  <si>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</si>
  <si>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</si>
  <si>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</si>
  <si>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</si>
  <si>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</si>
  <si>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</si>
  <si>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</si>
  <si>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</si>
  <si>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</si>
  <si>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</si>
  <si>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</si>
  <si>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</si>
  <si>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</si>
  <si>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</si>
  <si>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</si>
  <si>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</si>
  <si>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</si>
  <si>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</si>
  <si>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</si>
  <si>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</si>
  <si>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</si>
  <si>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</si>
  <si>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</si>
  <si>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</si>
  <si>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</si>
  <si>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</si>
  <si>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</si>
  <si>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</si>
  <si>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</si>
  <si>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</si>
  <si>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</si>
  <si>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</si>
  <si>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</si>
  <si>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</si>
  <si>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</si>
  <si>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</si>
  <si>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</si>
  <si>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</si>
  <si>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</si>
  <si>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</si>
  <si>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</si>
  <si>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</si>
  <si>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</si>
  <si>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</si>
  <si>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</si>
  <si>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</si>
  <si>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</si>
  <si>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</si>
  <si>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</si>
  <si>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</si>
  <si>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</si>
  <si>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</si>
  <si>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</si>
  <si>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</si>
  <si>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</si>
  <si>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</si>
  <si>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</si>
  <si>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</si>
  <si>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</si>
  <si>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</si>
  <si>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</si>
  <si>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</si>
  <si>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</si>
  <si>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</si>
  <si>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</si>
  <si>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</si>
  <si>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</si>
  <si>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</si>
  <si>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</si>
  <si>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</si>
  <si>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</si>
  <si>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</si>
  <si>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</si>
  <si>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</si>
  <si>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</si>
  <si>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</si>
  <si>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</si>
  <si>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</si>
  <si>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</si>
  <si>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</si>
  <si>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</si>
  <si>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</si>
  <si>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</si>
  <si>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</si>
  <si>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</si>
  <si>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</si>
  <si>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</si>
  <si>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</si>
  <si>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</si>
  <si>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</si>
  <si>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</si>
  <si>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</si>
  <si>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</si>
  <si>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</si>
  <si>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</si>
  <si>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</si>
  <si>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</si>
  <si>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</si>
  <si>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</si>
  <si>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</si>
  <si>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</si>
  <si>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</si>
  <si>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</si>
  <si>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</si>
  <si>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</si>
  <si>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</si>
  <si>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</si>
  <si>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</si>
  <si>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</si>
  <si>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</si>
  <si>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</si>
  <si>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</si>
  <si>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</si>
  <si>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</si>
  <si>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</si>
  <si>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</si>
  <si>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</si>
  <si>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</si>
  <si>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</si>
  <si>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</si>
  <si>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</si>
  <si>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</si>
  <si>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</si>
  <si>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</si>
  <si>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</si>
  <si>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</si>
  <si>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</si>
  <si>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</si>
  <si>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</si>
  <si>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</si>
  <si>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</si>
  <si>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</si>
  <si>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</si>
  <si>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</si>
  <si>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</si>
  <si>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</si>
  <si>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</si>
  <si>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</si>
  <si>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</si>
  <si>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</si>
  <si>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</si>
  <si>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</si>
  <si>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</si>
  <si>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</si>
  <si>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</si>
  <si>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</si>
  <si>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</si>
  <si>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</si>
  <si>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</si>
  <si>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</si>
  <si>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</si>
  <si>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</si>
  <si>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</si>
  <si>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</si>
  <si>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</si>
  <si>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</si>
  <si>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</si>
  <si>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</si>
  <si>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</si>
  <si>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</si>
  <si>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</si>
  <si>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</si>
  <si>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</si>
  <si>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</si>
  <si>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</si>
  <si>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</si>
  <si>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</si>
  <si>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</si>
  <si>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</si>
  <si>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</si>
  <si>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</si>
  <si>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</si>
  <si>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</si>
  <si>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</si>
  <si>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</si>
  <si>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</si>
  <si>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</si>
  <si>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</si>
  <si>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</si>
  <si>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</si>
  <si>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</si>
  <si>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</si>
  <si>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</si>
  <si>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</si>
  <si>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</si>
  <si>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</si>
  <si>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</si>
  <si>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</si>
  <si>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</si>
  <si>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</si>
  <si>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</si>
  <si>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</si>
  <si>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</si>
  <si>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</si>
  <si>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</si>
  <si>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</si>
  <si>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</si>
  <si>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</si>
  <si>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</si>
  <si>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</si>
  <si>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</si>
  <si>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</si>
  <si>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</si>
  <si>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</si>
  <si>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</si>
  <si>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</si>
  <si>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</si>
  <si>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</si>
  <si>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</si>
  <si>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</si>
  <si>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</si>
  <si>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</si>
  <si>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</si>
  <si>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</si>
  <si>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</si>
  <si>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</si>
  <si>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</si>
  <si>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</si>
  <si>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</si>
  <si>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</si>
  <si>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</si>
  <si>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</si>
  <si>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</si>
  <si>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</si>
  <si>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</si>
  <si>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</si>
  <si>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</si>
  <si>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</si>
  <si>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</si>
  <si>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</si>
  <si>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</si>
  <si>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</si>
  <si>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</si>
  <si>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</si>
  <si>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</si>
  <si>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</si>
  <si>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</si>
  <si>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</si>
  <si>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</si>
  <si>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</si>
  <si>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</si>
  <si>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</si>
  <si>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</si>
  <si>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</si>
  <si>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</si>
  <si>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</si>
  <si>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</si>
  <si>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</si>
  <si>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</si>
  <si>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</si>
  <si>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</si>
  <si>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</si>
  <si>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</si>
  <si>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</si>
  <si>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</si>
  <si>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</si>
  <si>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</si>
  <si>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</si>
  <si>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</si>
  <si>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</si>
  <si>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</si>
  <si>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</si>
  <si>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</si>
  <si>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</si>
  <si>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</si>
  <si>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</si>
  <si>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</si>
  <si>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</si>
  <si>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</si>
  <si>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</si>
  <si>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</si>
  <si>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</si>
  <si>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</si>
  <si>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</si>
  <si>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</si>
  <si>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</si>
  <si>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</si>
  <si>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</si>
  <si>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</si>
  <si>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</si>
  <si>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</si>
  <si>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</si>
  <si>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</si>
  <si>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</si>
  <si>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</si>
  <si>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</si>
  <si>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</si>
  <si>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</si>
  <si>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</si>
  <si>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</si>
  <si>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</si>
  <si>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</si>
  <si>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</si>
  <si>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</si>
  <si>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</si>
  <si>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</si>
  <si>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</si>
  <si>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</si>
  <si>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</si>
  <si>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</si>
  <si>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</si>
  <si>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</si>
  <si>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</si>
  <si>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</si>
  <si>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</si>
  <si>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</si>
  <si>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</si>
  <si>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</si>
  <si>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</si>
  <si>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</si>
  <si>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</si>
  <si>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</si>
  <si>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</si>
  <si>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</si>
  <si>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</si>
  <si>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</si>
  <si>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</si>
  <si>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</si>
  <si>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</si>
  <si>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</si>
  <si>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</si>
  <si>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</si>
  <si>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</si>
  <si>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</si>
  <si>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</si>
  <si>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</si>
  <si>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</si>
  <si>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</si>
  <si>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</si>
  <si>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</si>
  <si>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</si>
  <si>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</si>
  <si>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</si>
  <si>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</si>
  <si>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</si>
  <si>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</si>
  <si>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</si>
  <si>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</si>
  <si>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</si>
  <si>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</si>
  <si>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</si>
  <si>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</si>
  <si>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</si>
  <si>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</si>
  <si>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</si>
  <si>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</si>
  <si>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</si>
  <si>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</si>
  <si>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</si>
  <si>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</si>
  <si>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</si>
  <si>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</si>
  <si>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</si>
  <si>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</si>
  <si>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</si>
  <si>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</si>
  <si>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</si>
  <si>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</si>
  <si>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</si>
  <si>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</si>
  <si>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</si>
  <si>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</si>
  <si>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</si>
  <si>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</si>
  <si>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</si>
  <si>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</si>
  <si>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</si>
  <si>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</si>
  <si>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</si>
  <si>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</si>
  <si>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</si>
  <si>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</si>
  <si>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</si>
  <si>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</si>
  <si>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</si>
  <si>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</si>
  <si>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</si>
  <si>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</si>
  <si>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</si>
  <si>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</si>
  <si>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</si>
  <si>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</si>
  <si>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</si>
  <si>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</si>
  <si>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</si>
  <si>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</si>
  <si>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</si>
  <si>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</si>
  <si>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</si>
  <si>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</si>
  <si>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</si>
  <si>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</si>
  <si>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</si>
  <si>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</si>
  <si>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</si>
  <si>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</si>
  <si>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</si>
  <si>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</si>
  <si>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</si>
  <si>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</si>
  <si>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</si>
  <si>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</si>
  <si>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</si>
  <si>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</si>
  <si>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</si>
  <si>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</si>
  <si>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</si>
  <si>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</si>
  <si>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</si>
  <si>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</si>
  <si>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</si>
  <si>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</si>
  <si>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</si>
  <si>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</si>
  <si>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</si>
  <si>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</si>
  <si>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</si>
  <si>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</si>
  <si>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</si>
  <si>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</si>
  <si>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</si>
  <si>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</si>
  <si>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</si>
  <si>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</si>
  <si>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</si>
  <si>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</si>
  <si>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</si>
  <si>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</si>
  <si>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</si>
  <si>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</si>
  <si>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</si>
  <si>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</si>
  <si>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</si>
  <si>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</si>
  <si>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</si>
  <si>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</si>
  <si>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</si>
  <si>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</si>
  <si>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</si>
  <si>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</si>
  <si>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</si>
  <si>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</si>
  <si>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</si>
  <si>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</si>
  <si>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</si>
  <si>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</si>
  <si>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</si>
  <si>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</si>
  <si>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</si>
  <si>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</si>
  <si>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</si>
  <si>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</si>
  <si>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</si>
  <si>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</si>
  <si>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</si>
  <si>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</si>
  <si>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</si>
  <si>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</si>
  <si>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</si>
  <si>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</si>
  <si>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</si>
  <si>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</si>
  <si>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</si>
  <si>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</si>
  <si>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</si>
  <si>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</si>
  <si>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</si>
  <si>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</si>
  <si>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</si>
  <si>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</si>
  <si>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</si>
  <si>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</si>
  <si>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</si>
  <si>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</si>
  <si>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</si>
  <si>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</si>
  <si>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</si>
  <si>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</si>
  <si>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</si>
  <si>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</si>
  <si>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</si>
  <si>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</si>
  <si>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</si>
  <si>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</si>
  <si>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</si>
  <si>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</si>
  <si>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</si>
  <si>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</si>
  <si>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</si>
  <si>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</si>
  <si>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</si>
  <si>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</si>
  <si>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</si>
  <si>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</si>
  <si>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</si>
  <si>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</si>
  <si>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</si>
  <si>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</si>
  <si>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</si>
  <si>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</si>
  <si>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</si>
  <si>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</si>
  <si>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</si>
  <si>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</si>
  <si>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</si>
  <si>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</si>
  <si>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</si>
  <si>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</si>
  <si>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</si>
  <si>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</si>
  <si>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</si>
  <si>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</si>
  <si>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</si>
  <si>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</si>
  <si>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</si>
  <si>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</si>
  <si>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</si>
  <si>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</si>
  <si>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</si>
  <si>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</si>
  <si>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</si>
  <si>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</si>
  <si>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</si>
  <si>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</si>
  <si>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</si>
  <si>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</si>
  <si>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</si>
  <si>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</si>
  <si>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</si>
  <si>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</si>
  <si>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</si>
  <si>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</si>
  <si>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</si>
  <si>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</si>
  <si>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</si>
  <si>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</si>
  <si>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</si>
  <si>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</si>
  <si>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</si>
  <si>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</si>
  <si>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</si>
  <si>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</si>
  <si>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</si>
  <si>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</si>
  <si>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</si>
  <si>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</si>
  <si>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</si>
  <si>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</si>
  <si>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</si>
  <si>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</si>
  <si>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</si>
  <si>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</si>
  <si>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</si>
  <si>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</si>
  <si>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</si>
  <si>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</si>
  <si>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</si>
  <si>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</si>
  <si>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</si>
  <si>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</si>
  <si>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</si>
  <si>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</si>
  <si>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</si>
  <si>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</si>
  <si>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</si>
  <si>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</si>
  <si>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</si>
  <si>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</si>
  <si>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</si>
  <si>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</si>
  <si>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</si>
  <si>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</si>
  <si>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</si>
  <si>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</si>
  <si>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</si>
  <si>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</si>
  <si>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</si>
  <si>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</si>
  <si>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</si>
  <si>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</si>
  <si>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</si>
  <si>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</si>
  <si>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</si>
  <si>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</si>
  <si>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</si>
  <si>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</si>
  <si>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</si>
  <si>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</si>
  <si>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</si>
  <si>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</si>
  <si>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</si>
  <si>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</si>
  <si>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</si>
  <si>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</si>
  <si>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</si>
  <si>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</si>
  <si>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</si>
  <si>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</si>
  <si>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</si>
  <si>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</si>
  <si>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</si>
  <si>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</si>
  <si>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</si>
  <si>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</si>
  <si>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</si>
  <si>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</si>
  <si>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</si>
  <si>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</si>
  <si>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</si>
  <si>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</si>
  <si>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</si>
  <si>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</si>
  <si>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</si>
  <si>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</si>
  <si>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</si>
  <si>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</si>
  <si>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</si>
  <si>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</si>
  <si>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</si>
  <si>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</si>
  <si>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</si>
  <si>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</si>
  <si>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</si>
  <si>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</si>
  <si>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</si>
  <si>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</si>
  <si>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</si>
  <si>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</si>
  <si>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</si>
  <si>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</si>
  <si>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</si>
  <si>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</si>
  <si>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</si>
  <si>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</si>
  <si>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</si>
  <si>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</si>
  <si>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</si>
  <si>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</si>
  <si>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</si>
  <si>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</si>
  <si>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</si>
  <si>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</si>
  <si>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</si>
  <si>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</si>
  <si>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</si>
  <si>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</si>
  <si>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</si>
  <si>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</si>
  <si>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</si>
  <si>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</si>
  <si>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</si>
  <si>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</si>
  <si>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</si>
  <si>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</si>
  <si>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</si>
  <si>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</si>
  <si>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</si>
  <si>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</si>
  <si>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</si>
  <si>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</si>
  <si>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</si>
  <si>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</si>
  <si>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</si>
  <si>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</si>
  <si>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</si>
  <si>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</si>
  <si>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</si>
  <si>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</si>
  <si>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</si>
  <si>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</si>
  <si>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</si>
  <si>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</si>
  <si>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</si>
  <si>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</si>
  <si>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</si>
  <si>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</si>
  <si>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</si>
  <si>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</si>
  <si>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</si>
  <si>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</si>
  <si>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</si>
  <si>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</si>
  <si>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</si>
  <si>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</si>
  <si>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</si>
  <si>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</si>
  <si>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</si>
  <si>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</si>
  <si>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</si>
  <si>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</si>
  <si>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</si>
  <si>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</si>
  <si>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</si>
  <si>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</si>
  <si>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</si>
  <si>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</si>
  <si>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</si>
  <si>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</si>
  <si>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</si>
  <si>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</si>
  <si>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</si>
  <si>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</si>
  <si>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</si>
  <si>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</si>
  <si>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</si>
  <si>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</si>
  <si>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</si>
  <si>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</si>
  <si>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</si>
  <si>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</si>
  <si>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</si>
  <si>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</si>
  <si>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</si>
  <si>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</si>
  <si>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</si>
  <si>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</si>
  <si>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</si>
  <si>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</si>
  <si>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</si>
  <si>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</si>
  <si>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</si>
  <si>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</si>
  <si>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</si>
  <si>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</si>
  <si>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</si>
  <si>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</si>
  <si>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</si>
  <si>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</si>
  <si>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</si>
  <si>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</si>
  <si>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</si>
  <si>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</si>
  <si>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</si>
  <si>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</si>
  <si>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</si>
  <si>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</si>
  <si>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</si>
  <si>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</si>
  <si>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</si>
  <si>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</si>
  <si>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</si>
  <si>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</si>
  <si>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</si>
  <si>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</si>
  <si>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</si>
  <si>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</si>
  <si>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</si>
  <si>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</si>
  <si>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</si>
  <si>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</si>
  <si>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</si>
  <si>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</si>
  <si>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</si>
  <si>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</si>
  <si>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</si>
  <si>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</si>
  <si>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</si>
  <si>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</si>
  <si>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</si>
  <si>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</si>
  <si>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</si>
  <si>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</si>
  <si>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</si>
  <si>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</si>
  <si>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</si>
  <si>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</si>
  <si>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</si>
  <si>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</si>
  <si>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</si>
  <si>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</si>
  <si>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</si>
  <si>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</si>
  <si>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</si>
  <si>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</si>
  <si>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</si>
  <si>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</si>
  <si>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</si>
  <si>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</si>
  <si>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</si>
  <si>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</si>
  <si>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</si>
  <si>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</si>
  <si>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</si>
  <si>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</si>
  <si>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</si>
  <si>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</si>
  <si>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</si>
  <si>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</si>
  <si>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</si>
  <si>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</si>
  <si>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</si>
  <si>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</si>
  <si>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</si>
  <si>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</si>
  <si>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</si>
  <si>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</si>
  <si>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</si>
  <si>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</si>
  <si>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</si>
  <si>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</si>
  <si>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</si>
  <si>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</si>
  <si>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</si>
  <si>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</si>
  <si>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</si>
  <si>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</si>
  <si>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</si>
  <si>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</si>
  <si>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</si>
  <si>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</si>
  <si>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</si>
  <si>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</si>
  <si>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</si>
  <si>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</si>
  <si>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</si>
  <si>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</si>
  <si>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</si>
  <si>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</si>
  <si>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</si>
  <si>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</si>
  <si>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</si>
  <si>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</si>
  <si>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</si>
  <si>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</si>
  <si>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</si>
  <si>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</si>
  <si>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</si>
  <si>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</si>
  <si>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</si>
  <si>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</si>
  <si>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</si>
  <si>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</si>
  <si>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</si>
  <si>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</si>
  <si>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</si>
  <si>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</si>
  <si>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</si>
  <si>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</si>
  <si>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</si>
  <si>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</si>
  <si>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</si>
  <si>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</si>
  <si>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</si>
  <si>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</si>
  <si>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</si>
  <si>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</si>
  <si>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</si>
  <si>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</si>
  <si>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</si>
  <si>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</si>
  <si>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</si>
  <si>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</si>
  <si>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</si>
  <si>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</si>
  <si>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</si>
  <si>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</si>
  <si>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</si>
  <si>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</si>
  <si>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</si>
  <si>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</si>
  <si>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</si>
  <si>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</si>
  <si>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</si>
  <si>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</si>
  <si>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</si>
  <si>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</si>
  <si>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</si>
  <si>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</si>
  <si>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</si>
  <si>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</si>
  <si>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</si>
  <si>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</si>
  <si>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</si>
  <si>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</si>
  <si>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</si>
  <si>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</si>
  <si>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</si>
  <si>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</si>
  <si>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</si>
  <si>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</si>
  <si>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</si>
  <si>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</si>
  <si>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</si>
  <si>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</si>
  <si>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</si>
  <si>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</si>
  <si>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</si>
  <si>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</si>
  <si>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</si>
  <si>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</si>
  <si>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</si>
  <si>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</si>
  <si>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</si>
  <si>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</si>
  <si>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</si>
  <si>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</si>
  <si>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</si>
  <si>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</si>
  <si>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</si>
  <si>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</si>
  <si>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</si>
  <si>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</si>
  <si>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</si>
  <si>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</si>
  <si>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</si>
  <si>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</si>
  <si>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</si>
  <si>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</si>
  <si>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</si>
  <si>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</si>
  <si>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</si>
  <si>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</si>
  <si>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</si>
  <si>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</si>
  <si>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</si>
  <si>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</si>
  <si>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</si>
  <si>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</si>
  <si>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</si>
  <si>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</si>
  <si>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</si>
  <si>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</si>
  <si>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</si>
  <si>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</si>
  <si>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</si>
  <si>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</si>
  <si>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</si>
  <si>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</si>
  <si>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</si>
  <si>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</si>
  <si>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</si>
  <si>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</si>
  <si>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</si>
  <si>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</si>
  <si>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</si>
  <si>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</si>
  <si>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</si>
  <si>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</si>
  <si>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</si>
  <si>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</si>
  <si>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</si>
  <si>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</si>
  <si>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</si>
  <si>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</si>
  <si>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</si>
  <si>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</si>
  <si>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</si>
  <si>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</si>
  <si>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</si>
  <si>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</si>
  <si>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</si>
  <si>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</si>
  <si>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</si>
  <si>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</si>
  <si>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</si>
  <si>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</si>
  <si>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</si>
  <si>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</si>
  <si>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</si>
  <si>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</si>
  <si>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</si>
  <si>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</si>
  <si>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</si>
  <si>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</si>
  <si>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</si>
  <si>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</si>
  <si>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</si>
  <si>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</si>
  <si>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</si>
  <si>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</si>
  <si>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</si>
  <si>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</si>
  <si>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</si>
  <si>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</si>
  <si>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</si>
  <si>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</si>
  <si>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</si>
  <si>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</si>
  <si>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</si>
  <si>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</si>
  <si>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</si>
  <si>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</si>
  <si>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</si>
  <si>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</si>
  <si>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</si>
  <si>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</si>
  <si>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</si>
  <si>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</si>
  <si>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</si>
  <si>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</si>
  <si>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</si>
  <si>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</si>
  <si>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</si>
  <si>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</si>
  <si>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</si>
  <si>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</si>
  <si>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</si>
  <si>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</si>
  <si>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</si>
  <si>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</si>
  <si>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</si>
  <si>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</si>
  <si>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</si>
  <si>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</si>
  <si>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</si>
  <si>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</si>
  <si>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</si>
  <si>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</si>
  <si>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</si>
  <si>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</si>
  <si>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</si>
  <si>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</si>
  <si>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</si>
  <si>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</si>
  <si>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</si>
  <si>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</si>
  <si>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</si>
  <si>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</si>
  <si>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</si>
  <si>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</si>
  <si>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</si>
  <si>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</si>
  <si>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</si>
  <si>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</si>
  <si>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</si>
  <si>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</si>
  <si>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</si>
  <si>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</si>
  <si>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</si>
  <si>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</si>
  <si>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</si>
  <si>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</si>
  <si>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</si>
  <si>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</si>
  <si>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</si>
  <si>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</si>
  <si>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</si>
  <si>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</si>
  <si>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</si>
  <si>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</si>
  <si>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</si>
  <si>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</si>
  <si>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</si>
  <si>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</si>
  <si>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</si>
  <si>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</si>
  <si>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</si>
  <si>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</si>
  <si>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</si>
  <si>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</si>
  <si>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</si>
  <si>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</si>
  <si>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</si>
  <si>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</si>
  <si>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</si>
  <si>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</si>
  <si>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</si>
  <si>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</si>
  <si>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</si>
  <si>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</si>
  <si>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</si>
  <si>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</si>
  <si>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</si>
  <si>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</si>
  <si>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</si>
  <si>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</si>
  <si>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</si>
  <si>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</si>
  <si>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</si>
  <si>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</si>
  <si>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</si>
  <si>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</si>
  <si>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</si>
  <si>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</si>
  <si>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</si>
  <si>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</si>
  <si>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</si>
  <si>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</si>
  <si>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</si>
  <si>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</si>
  <si>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</si>
  <si>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</si>
  <si>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</si>
  <si>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</si>
  <si>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</si>
  <si>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</si>
  <si>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</si>
  <si>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</si>
  <si>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</si>
  <si>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</si>
  <si>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</si>
  <si>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</si>
  <si>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</si>
  <si>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</si>
  <si>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</si>
  <si>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</si>
  <si>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</si>
  <si>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</si>
  <si>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</si>
  <si>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</si>
  <si>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</si>
  <si>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</si>
  <si>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</si>
  <si>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</si>
  <si>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</si>
  <si>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</si>
  <si>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</si>
  <si>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</si>
  <si>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</si>
  <si>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</si>
  <si>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</si>
  <si>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</si>
  <si>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</si>
  <si>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</si>
  <si>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</si>
  <si>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</si>
  <si>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</si>
  <si>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</si>
  <si>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</si>
  <si>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</si>
  <si>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</si>
  <si>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</si>
  <si>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</si>
  <si>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</si>
  <si>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</si>
  <si>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</si>
  <si>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</si>
  <si>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</si>
  <si>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</si>
  <si>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</si>
  <si>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</si>
  <si>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</si>
  <si>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</si>
  <si>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</si>
  <si>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</si>
  <si>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</si>
  <si>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</si>
  <si>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</si>
  <si>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</si>
  <si>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</si>
  <si>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</si>
  <si>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</si>
  <si>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</si>
  <si>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</si>
  <si>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</si>
  <si>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</si>
  <si>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</si>
  <si>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</si>
  <si>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</si>
  <si>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</si>
  <si>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</si>
  <si>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</si>
  <si>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</si>
  <si>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</si>
  <si>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</si>
  <si>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</si>
  <si>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</si>
  <si>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</si>
  <si>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</si>
  <si>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</si>
  <si>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</si>
  <si>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</si>
  <si>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</si>
  <si>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</si>
  <si>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</si>
  <si>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</si>
  <si>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</si>
  <si>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</si>
  <si>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</si>
  <si>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</si>
  <si>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</si>
  <si>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</si>
  <si>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</si>
  <si>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</si>
  <si>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</si>
  <si>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</si>
  <si>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</si>
  <si>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</si>
  <si>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</si>
  <si>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</si>
  <si>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</si>
  <si>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</si>
  <si>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</si>
  <si>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</si>
  <si>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</si>
  <si>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</si>
  <si>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</si>
  <si>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</si>
  <si>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</si>
  <si>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</si>
  <si>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</si>
  <si>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</si>
  <si>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</si>
  <si>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</si>
  <si>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</si>
  <si>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</si>
  <si>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</si>
  <si>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</si>
  <si>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</si>
  <si>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</si>
  <si>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</si>
  <si>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</si>
  <si>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</si>
  <si>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</si>
  <si>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</si>
  <si>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</si>
  <si>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</si>
  <si>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</si>
  <si>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</si>
  <si>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</si>
  <si>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</si>
  <si>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</si>
  <si>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</si>
  <si>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</si>
  <si>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</si>
  <si>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</si>
  <si>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</si>
  <si>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</si>
  <si>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</si>
  <si>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</si>
  <si>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</si>
  <si>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</si>
  <si>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</si>
  <si>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</si>
  <si>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</si>
  <si>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</si>
  <si>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</si>
  <si>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</si>
  <si>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</si>
  <si>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</si>
  <si>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</si>
  <si>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</si>
  <si>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</si>
  <si>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</si>
  <si>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</si>
  <si>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</si>
  <si>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</si>
  <si>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</si>
  <si>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</si>
  <si>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</si>
  <si>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</si>
  <si>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</si>
  <si>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</si>
  <si>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</si>
  <si>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</si>
  <si>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</si>
  <si>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</si>
  <si>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</si>
  <si>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</si>
  <si>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</si>
  <si>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</si>
  <si>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</si>
  <si>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</si>
  <si>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</si>
  <si>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</si>
  <si>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</si>
  <si>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</si>
  <si>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</si>
  <si>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</si>
  <si>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</si>
  <si>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</si>
  <si>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</si>
  <si>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</si>
  <si>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</si>
  <si>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</si>
  <si>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</si>
  <si>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</si>
  <si>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</si>
  <si>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</si>
  <si>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</si>
  <si>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</si>
  <si>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</si>
  <si>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</si>
  <si>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</si>
  <si>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</si>
  <si>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</si>
  <si>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</si>
  <si>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</si>
  <si>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</si>
  <si>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</si>
  <si>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</si>
  <si>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</si>
  <si>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</si>
  <si>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</si>
  <si>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</si>
  <si>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</si>
  <si>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</si>
  <si>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</si>
  <si>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</si>
  <si>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</si>
  <si>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</si>
  <si>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</si>
  <si>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</si>
  <si>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</si>
  <si>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</si>
  <si>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</si>
  <si>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</si>
  <si>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</si>
  <si>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</si>
  <si>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</si>
  <si>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</si>
  <si>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</si>
  <si>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</si>
  <si>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</si>
  <si>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</si>
  <si>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</si>
  <si>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</si>
  <si>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</si>
  <si>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</si>
  <si>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</si>
  <si>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</si>
  <si>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</si>
  <si>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</si>
  <si>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</si>
  <si>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</si>
  <si>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</si>
  <si>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</si>
  <si>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</si>
  <si>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</si>
  <si>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</si>
  <si>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</si>
  <si>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</si>
  <si>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</si>
  <si>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</si>
  <si>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</si>
  <si>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</si>
  <si>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</si>
  <si>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</si>
  <si>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</si>
  <si>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</si>
  <si>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</si>
  <si>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</si>
  <si>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</si>
  <si>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</si>
  <si>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</si>
  <si>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</si>
  <si>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</si>
  <si>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</si>
  <si>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</si>
  <si>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</si>
  <si>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</si>
  <si>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</si>
  <si>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</si>
  <si>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</si>
  <si>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</si>
  <si>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</si>
  <si>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</si>
  <si>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</si>
  <si>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</si>
  <si>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</si>
  <si>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</si>
  <si>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</si>
  <si>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</si>
  <si>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</si>
  <si>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</si>
  <si>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</si>
  <si>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</si>
  <si>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</si>
  <si>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</si>
  <si>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</si>
  <si>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</si>
  <si>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</si>
  <si>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</si>
  <si>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</si>
  <si>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</si>
  <si>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</si>
  <si>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</si>
  <si>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</si>
  <si>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</si>
  <si>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</si>
  <si>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</si>
  <si>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</si>
  <si>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</si>
  <si>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</si>
  <si>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</si>
  <si>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</si>
  <si>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</si>
  <si>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</si>
  <si>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</si>
  <si>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</si>
  <si>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</si>
  <si>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</si>
  <si>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</si>
  <si>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</si>
  <si>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</si>
  <si>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</si>
  <si>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</si>
  <si>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</si>
  <si>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</si>
  <si>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</si>
  <si>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</si>
  <si>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</si>
  <si>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</si>
  <si>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</si>
  <si>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</si>
  <si>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</si>
  <si>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</si>
  <si>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</si>
  <si>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</si>
  <si>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</si>
  <si>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</si>
  <si>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</si>
  <si>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</si>
  <si>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</si>
  <si>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</si>
  <si>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</si>
  <si>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</si>
  <si>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</si>
  <si>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</si>
  <si>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</si>
  <si>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</si>
  <si>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</si>
  <si>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</si>
  <si>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</si>
  <si>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</si>
  <si>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</si>
  <si>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</si>
  <si>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</si>
  <si>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</si>
  <si>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</si>
  <si>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</si>
  <si>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</si>
  <si>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</si>
  <si>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</si>
  <si>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</si>
  <si>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</si>
  <si>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</si>
  <si>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</si>
  <si>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</si>
  <si>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</si>
  <si>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</si>
  <si>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</si>
  <si>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</si>
  <si>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</si>
  <si>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</si>
  <si>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</si>
  <si>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</si>
  <si>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</si>
  <si>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</si>
  <si>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</si>
  <si>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</si>
  <si>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</si>
  <si>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</si>
  <si>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</si>
  <si>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</si>
  <si>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</si>
  <si>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</si>
  <si>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</si>
  <si>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</si>
  <si>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</si>
  <si>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</si>
  <si>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</si>
  <si>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</si>
  <si>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</si>
  <si>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</si>
  <si>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</si>
  <si>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</si>
  <si>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</si>
  <si>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</si>
  <si>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</si>
  <si>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</si>
  <si>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</si>
  <si>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</si>
  <si>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</si>
  <si>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</si>
  <si>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</si>
  <si>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</si>
  <si>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</si>
  <si>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</si>
  <si>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</si>
  <si>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</si>
  <si>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</si>
  <si>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</si>
  <si>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</si>
  <si>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</si>
  <si>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</si>
  <si>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</si>
  <si>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</si>
  <si>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</si>
  <si>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</si>
  <si>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</si>
  <si>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</si>
  <si>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</si>
  <si>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</si>
  <si>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</si>
  <si>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</si>
  <si>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</si>
  <si>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</si>
  <si>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</si>
  <si>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</si>
  <si>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</si>
  <si>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</si>
  <si>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</si>
  <si>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</si>
  <si>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</si>
  <si>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</si>
  <si>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</si>
  <si>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</si>
  <si>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</si>
  <si>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</si>
  <si>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</si>
  <si>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</si>
  <si>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</si>
  <si>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</si>
  <si>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</si>
  <si>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</si>
  <si>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</si>
  <si>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</si>
  <si>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</si>
  <si>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</si>
  <si>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</si>
  <si>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</si>
  <si>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</si>
  <si>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</si>
  <si>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</si>
  <si>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</si>
  <si>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</si>
  <si>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</si>
  <si>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</si>
  <si>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</si>
  <si>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</si>
  <si>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</si>
  <si>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</si>
  <si>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</si>
  <si>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</si>
  <si>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</si>
  <si>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</si>
  <si>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</si>
  <si>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</si>
  <si>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</si>
  <si>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</si>
  <si>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</si>
  <si>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</si>
  <si>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</si>
  <si>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</si>
  <si>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</si>
  <si>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</si>
  <si>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</si>
  <si>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</si>
  <si>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</si>
  <si>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</si>
  <si>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</si>
  <si>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</si>
  <si>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</si>
  <si>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</si>
  <si>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</si>
  <si>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</si>
  <si>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</si>
  <si>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</si>
  <si>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</si>
  <si>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</si>
  <si>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</si>
  <si>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</si>
  <si>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</si>
  <si>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</si>
  <si>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</si>
  <si>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</si>
  <si>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</si>
  <si>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</si>
  <si>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</si>
  <si>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</si>
  <si>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</si>
  <si>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</si>
  <si>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</si>
  <si>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</si>
  <si>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</si>
  <si>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</si>
  <si>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</si>
  <si>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</si>
  <si>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</si>
  <si>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</si>
  <si>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</si>
  <si>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</si>
  <si>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</si>
  <si>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</si>
  <si>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</si>
  <si>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</si>
  <si>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</si>
  <si>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</si>
  <si>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</si>
  <si>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</si>
  <si>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</si>
  <si>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</si>
  <si>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</si>
  <si>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</si>
  <si>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</si>
  <si>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</si>
  <si>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</si>
  <si>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</si>
  <si>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</si>
  <si>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</si>
  <si>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</si>
  <si>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</si>
  <si>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</si>
  <si>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</si>
  <si>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</si>
  <si>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</si>
  <si>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</si>
  <si>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</si>
  <si>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</si>
  <si>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</si>
  <si>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</si>
  <si>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</si>
  <si>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</si>
  <si>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</si>
  <si>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</si>
  <si>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</si>
  <si>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</si>
  <si>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</si>
  <si>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</si>
  <si>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</si>
  <si>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</si>
  <si>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</si>
  <si>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</si>
  <si>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</si>
  <si>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</si>
  <si>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</si>
  <si>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</si>
  <si>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</si>
  <si>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</si>
  <si>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</si>
  <si>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</si>
  <si>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</si>
  <si>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</si>
  <si>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</si>
  <si>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</si>
  <si>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</si>
  <si>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</si>
  <si>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</si>
  <si>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</si>
  <si>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</si>
  <si>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</si>
  <si>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</si>
  <si>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</si>
  <si>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</si>
  <si>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</si>
  <si>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</si>
  <si>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</si>
  <si>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</si>
  <si>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</si>
  <si>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</si>
  <si>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</si>
  <si>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</si>
  <si>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</si>
  <si>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</si>
  <si>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</si>
  <si>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</si>
  <si>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</si>
  <si>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</si>
  <si>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</si>
  <si>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</si>
  <si>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</si>
  <si>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</si>
  <si>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</si>
  <si>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</si>
  <si>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</si>
  <si>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</si>
  <si>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</si>
  <si>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</si>
  <si>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</si>
  <si>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</si>
  <si>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</si>
  <si>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</si>
  <si>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</si>
  <si>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</si>
  <si>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</si>
  <si>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</si>
  <si>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</si>
  <si>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</si>
  <si>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</si>
  <si>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</si>
  <si>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</si>
  <si>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</si>
  <si>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</si>
  <si>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</si>
  <si>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</si>
  <si>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</si>
  <si>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</si>
  <si>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</si>
  <si>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</si>
  <si>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</si>
  <si>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</si>
  <si>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</si>
  <si>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</si>
  <si>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</si>
  <si>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</si>
  <si>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</si>
  <si>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</si>
  <si>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</si>
  <si>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</si>
  <si>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</si>
  <si>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</si>
  <si>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</si>
  <si>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</si>
  <si>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</si>
  <si>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</si>
  <si>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</si>
  <si>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</si>
  <si>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</si>
  <si>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</si>
  <si>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</si>
  <si>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</si>
  <si>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</si>
  <si>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</si>
  <si>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</si>
  <si>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</si>
  <si>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</si>
  <si>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</si>
  <si>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</si>
  <si>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</si>
  <si>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</si>
  <si>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</si>
  <si>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</si>
  <si>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</si>
  <si>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</si>
  <si>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</si>
  <si>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</si>
  <si>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</si>
  <si>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</si>
  <si>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</si>
  <si>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</si>
  <si>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</si>
  <si>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</si>
  <si>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</si>
  <si>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</si>
  <si>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</si>
  <si>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</si>
  <si>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</si>
  <si>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</si>
  <si>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</si>
  <si>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</si>
  <si>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</si>
  <si>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</si>
  <si>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</si>
  <si>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</si>
  <si>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</si>
  <si>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</si>
  <si>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</si>
  <si>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</si>
  <si>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</si>
  <si>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</si>
  <si>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</si>
  <si>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</si>
  <si>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</si>
  <si>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</si>
  <si>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</si>
  <si>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</si>
  <si>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</si>
  <si>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</si>
  <si>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</si>
  <si>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</si>
  <si>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</si>
  <si>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</si>
  <si>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</si>
  <si>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</si>
  <si>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</si>
  <si>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</si>
  <si>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</si>
  <si>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</si>
  <si>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</si>
  <si>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</si>
  <si>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</si>
  <si>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</si>
  <si>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</si>
  <si>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</si>
  <si>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</si>
  <si>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</si>
  <si>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</si>
  <si>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</si>
  <si>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</si>
  <si>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</si>
  <si>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</si>
  <si>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</si>
  <si>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</si>
  <si>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</si>
  <si>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</si>
  <si>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</si>
  <si>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</si>
  <si>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</si>
  <si>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</si>
  <si>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</si>
  <si>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</si>
  <si>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</si>
  <si>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</si>
  <si>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</si>
  <si>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</si>
  <si>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</si>
  <si>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</si>
  <si>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</si>
  <si>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</si>
  <si>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</si>
  <si>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</si>
  <si>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</si>
  <si>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</si>
  <si>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</si>
  <si>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</si>
  <si>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</si>
  <si>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</si>
  <si>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</si>
  <si>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</si>
  <si>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</si>
  <si>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</si>
  <si>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</si>
  <si>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</si>
  <si>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</si>
  <si>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</si>
  <si>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</si>
  <si>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</si>
  <si>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</si>
  <si>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</si>
  <si>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</si>
  <si>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</si>
  <si>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</si>
  <si>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</si>
  <si>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</si>
  <si>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</si>
  <si>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</si>
  <si>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</si>
  <si>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</si>
  <si>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</si>
  <si>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</si>
  <si>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</si>
  <si>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</si>
  <si>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</si>
  <si>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</si>
  <si>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</si>
  <si>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</si>
  <si>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</si>
  <si>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</si>
  <si>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</si>
  <si>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</si>
  <si>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</si>
  <si>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</si>
  <si>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</si>
  <si>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</si>
  <si>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</si>
  <si>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</si>
  <si>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</si>
  <si>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</si>
  <si>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</si>
  <si>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</si>
  <si>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</si>
  <si>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</si>
  <si>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</si>
  <si>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</si>
  <si>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</si>
  <si>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</si>
  <si>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</si>
  <si>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</si>
  <si>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</si>
  <si>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</si>
  <si>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</si>
  <si>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</si>
  <si>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</si>
  <si>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</si>
  <si>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</si>
  <si>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</si>
  <si>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</si>
  <si>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</si>
  <si>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</si>
  <si>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</si>
  <si>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</si>
  <si>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</si>
  <si>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</si>
  <si>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</si>
  <si>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</si>
  <si>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</si>
  <si>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</si>
  <si>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</si>
  <si>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</si>
  <si>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</si>
  <si>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</si>
  <si>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</si>
  <si>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</si>
  <si>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</si>
  <si>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</si>
  <si>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</si>
  <si>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</si>
  <si>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</si>
  <si>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</si>
  <si>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</si>
  <si>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</si>
  <si>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</si>
  <si>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</si>
  <si>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</si>
  <si>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</si>
  <si>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</si>
  <si>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</si>
  <si>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</si>
  <si>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</si>
  <si>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</si>
  <si>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</si>
  <si>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</si>
  <si>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</si>
  <si>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</si>
  <si>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</si>
  <si>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</si>
  <si>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</si>
  <si>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</si>
  <si>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</si>
  <si>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</si>
  <si>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</si>
  <si>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</si>
  <si>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</si>
  <si>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</si>
  <si>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</si>
  <si>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</si>
  <si>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</si>
  <si>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</si>
  <si>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</si>
  <si>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</si>
  <si>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</si>
  <si>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</si>
  <si>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</si>
  <si>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</si>
  <si>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</si>
  <si>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</si>
  <si>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</si>
  <si>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</si>
  <si>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</si>
  <si>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</si>
  <si>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</si>
  <si>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</si>
  <si>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</si>
  <si>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</si>
  <si>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</si>
  <si>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</si>
  <si>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</si>
  <si>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</si>
  <si>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</si>
  <si>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</si>
  <si>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</si>
  <si>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</si>
  <si>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</si>
  <si>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</si>
  <si>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</si>
  <si>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</si>
  <si>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</si>
  <si>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</si>
  <si>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</si>
  <si>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</si>
  <si>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</si>
  <si>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</si>
  <si>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</si>
  <si>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</si>
  <si>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</si>
  <si>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</si>
  <si>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</si>
  <si>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</si>
  <si>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</si>
  <si>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</si>
  <si>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</si>
  <si>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</si>
  <si>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</si>
  <si>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</si>
  <si>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</si>
  <si>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</si>
  <si>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</si>
  <si>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</si>
  <si>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</si>
  <si>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</si>
  <si>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</si>
  <si>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</si>
  <si>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</si>
  <si>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</si>
  <si>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</si>
  <si>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</si>
  <si>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</si>
  <si>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</si>
  <si>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</si>
  <si>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</si>
  <si>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</si>
  <si>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</si>
  <si>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</si>
  <si>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</si>
  <si>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</si>
  <si>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</si>
  <si>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</si>
  <si>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</si>
  <si>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</si>
  <si>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</si>
  <si>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</si>
  <si>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</si>
  <si>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</si>
  <si>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</si>
  <si>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</si>
  <si>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</si>
  <si>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</si>
  <si>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</si>
  <si>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</si>
  <si>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</si>
  <si>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</si>
  <si>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</si>
  <si>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</si>
  <si>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</si>
  <si>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</si>
  <si>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</si>
  <si>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</si>
  <si>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</si>
  <si>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</si>
  <si>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</si>
  <si>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</si>
  <si>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</si>
  <si>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</si>
  <si>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</si>
  <si>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</si>
  <si>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</si>
  <si>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</si>
  <si>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</si>
  <si>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</si>
  <si>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</si>
  <si>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</si>
  <si>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</si>
  <si>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</si>
  <si>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</si>
  <si>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</si>
  <si>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</si>
  <si>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</si>
  <si>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</si>
  <si>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</si>
  <si>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</si>
  <si>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</si>
  <si>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</si>
  <si>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</si>
  <si>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</si>
  <si>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</si>
  <si>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</si>
  <si>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</si>
  <si>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</si>
  <si>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</si>
  <si>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</si>
  <si>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</si>
  <si>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</si>
  <si>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</si>
  <si>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</si>
  <si>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</si>
  <si>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</si>
  <si>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</si>
  <si>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</si>
  <si>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</si>
  <si>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</si>
  <si>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</si>
  <si>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</si>
  <si>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</si>
  <si>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</si>
  <si>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</si>
  <si>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</si>
  <si>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</si>
  <si>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</si>
  <si>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</si>
  <si>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</si>
  <si>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</si>
  <si>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</si>
  <si>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</si>
  <si>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</si>
  <si>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</si>
  <si>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</si>
  <si>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</si>
  <si>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</si>
  <si>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</si>
  <si>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</si>
  <si>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</si>
  <si>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</si>
  <si>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</si>
  <si>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</si>
  <si>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</si>
  <si>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</si>
  <si>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</si>
  <si>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</si>
  <si>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</si>
  <si>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</si>
  <si>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</si>
  <si>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</si>
  <si>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</si>
  <si>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</si>
  <si>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</si>
  <si>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</si>
  <si>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</si>
  <si>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</si>
  <si>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</si>
  <si>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</si>
  <si>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</si>
  <si>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</si>
  <si>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</si>
  <si>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</si>
  <si>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</si>
  <si>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</si>
  <si>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</si>
  <si>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</si>
  <si>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</si>
  <si>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</si>
  <si>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</si>
  <si>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</si>
  <si>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</si>
  <si>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</si>
  <si>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</si>
  <si>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</si>
  <si>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</si>
  <si>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</si>
  <si>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</si>
  <si>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</si>
  <si>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</si>
  <si>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</si>
  <si>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</si>
  <si>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</si>
  <si>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</si>
  <si>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</si>
  <si>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</si>
  <si>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</si>
  <si>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</si>
  <si>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</si>
  <si>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</si>
  <si>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</si>
  <si>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</si>
  <si>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</si>
  <si>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</si>
  <si>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</si>
  <si>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</si>
  <si>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</si>
  <si>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</si>
  <si>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</si>
  <si>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</si>
  <si>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</si>
  <si>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</si>
  <si>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</si>
  <si>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</si>
  <si>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</si>
  <si>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</si>
  <si>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</si>
  <si>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</si>
  <si>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</si>
  <si>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</si>
  <si>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</si>
  <si>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</si>
  <si>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</si>
  <si>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</si>
  <si>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</si>
  <si>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</si>
  <si>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</si>
  <si>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</si>
  <si>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</si>
  <si>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</si>
  <si>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</si>
  <si>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</si>
  <si>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</si>
  <si>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</si>
  <si>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</si>
  <si>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</si>
  <si>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</si>
  <si>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</si>
  <si>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</si>
  <si>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</si>
  <si>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</si>
  <si>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</si>
  <si>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</si>
  <si>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</si>
  <si>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</si>
  <si>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</si>
  <si>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</si>
  <si>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</si>
  <si>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</si>
  <si>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</si>
  <si>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</si>
  <si>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</si>
  <si>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</si>
  <si>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</si>
  <si>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</si>
  <si>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</si>
  <si>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</si>
  <si>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</si>
  <si>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</si>
  <si>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</si>
  <si>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</si>
  <si>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</si>
  <si>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</si>
  <si>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</si>
  <si>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</si>
  <si>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</si>
  <si>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</si>
  <si>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</si>
  <si>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</si>
  <si>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</si>
  <si>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</si>
  <si>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</si>
  <si>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</si>
  <si>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</si>
  <si>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</si>
  <si>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</si>
  <si>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</si>
  <si>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</si>
  <si>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</si>
  <si>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</si>
  <si>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</si>
  <si>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</si>
  <si>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</si>
  <si>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</si>
  <si>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</si>
  <si>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</si>
  <si>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</si>
  <si>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</si>
  <si>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</si>
  <si>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</si>
  <si>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</si>
  <si>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</si>
  <si>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</si>
  <si>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</si>
  <si>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</si>
  <si>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</si>
  <si>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</si>
  <si>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</si>
  <si>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</si>
  <si>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</si>
  <si>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</si>
  <si>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</si>
  <si>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</si>
  <si>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</si>
  <si>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</si>
  <si>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</si>
  <si>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</si>
  <si>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</si>
  <si>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</si>
  <si>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</si>
  <si>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</si>
  <si>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</si>
  <si>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</si>
  <si>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</si>
  <si>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</si>
  <si>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</si>
  <si>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</si>
  <si>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</si>
  <si>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</si>
  <si>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</si>
  <si>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</si>
  <si>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</si>
  <si>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</si>
  <si>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</si>
  <si>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</si>
  <si>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</si>
  <si>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</si>
  <si>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</si>
  <si>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</si>
  <si>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</si>
  <si>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</si>
  <si>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</si>
  <si>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</si>
  <si>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</si>
  <si>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</si>
  <si>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</si>
  <si>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</si>
  <si>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</si>
  <si>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</si>
  <si>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</si>
  <si>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</si>
  <si>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</si>
  <si>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</si>
  <si>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</si>
  <si>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</si>
  <si>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</si>
  <si>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</si>
  <si>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</si>
  <si>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</si>
  <si>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</si>
  <si>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</si>
  <si>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</si>
  <si>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</si>
  <si>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</si>
  <si>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</si>
  <si>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</si>
  <si>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</si>
  <si>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</si>
  <si>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</si>
  <si>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</si>
  <si>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</si>
  <si>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</si>
  <si>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</si>
  <si>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</si>
  <si>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</si>
  <si>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</si>
  <si>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</si>
  <si>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</si>
  <si>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</si>
  <si>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</si>
  <si>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</si>
  <si>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</si>
  <si>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</si>
  <si>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</si>
  <si>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</si>
  <si>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</si>
  <si>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</si>
  <si>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</si>
  <si>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</si>
  <si>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</si>
  <si>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</si>
  <si>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</si>
  <si>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</si>
  <si>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</si>
  <si>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</si>
  <si>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</si>
  <si>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</si>
  <si>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</si>
  <si>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</si>
  <si>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</si>
  <si>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</si>
  <si>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</si>
  <si>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</si>
  <si>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</si>
  <si>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</si>
  <si>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</si>
  <si>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</si>
  <si>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</si>
  <si>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</si>
  <si>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</si>
  <si>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</si>
  <si>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</si>
  <si>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</si>
  <si>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</si>
  <si>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</si>
  <si>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</si>
  <si>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</si>
  <si>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</si>
  <si>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</si>
  <si>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</si>
  <si>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</si>
  <si>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</si>
  <si>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</si>
  <si>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</si>
  <si>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</si>
  <si>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</si>
  <si>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</si>
  <si>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</si>
  <si>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</si>
  <si>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</si>
  <si>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</si>
  <si>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</si>
  <si>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</si>
  <si>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</si>
  <si>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</si>
  <si>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</si>
  <si>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</si>
  <si>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</si>
  <si>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</si>
  <si>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</si>
  <si>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</si>
  <si>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</si>
  <si>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</si>
  <si>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</si>
  <si>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</si>
  <si>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</si>
  <si>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</si>
  <si>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</si>
  <si>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</si>
  <si>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</si>
  <si>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</si>
  <si>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</si>
  <si>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</si>
  <si>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</si>
  <si>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</si>
  <si>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</si>
  <si>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</si>
  <si>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</si>
  <si>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</si>
  <si>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</si>
  <si>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</si>
  <si>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</si>
  <si>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</si>
  <si>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</si>
  <si>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</si>
  <si>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</si>
  <si>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</si>
  <si>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</si>
  <si>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</si>
  <si>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</si>
  <si>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</si>
  <si>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</si>
  <si>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</si>
  <si>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</si>
  <si>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</si>
  <si>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</si>
  <si>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</si>
  <si>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</si>
  <si>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</si>
  <si>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</si>
  <si>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</si>
  <si>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</si>
  <si>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</si>
  <si>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</si>
  <si>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</si>
  <si>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</si>
  <si>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</si>
  <si>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</si>
  <si>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</si>
  <si>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</si>
  <si>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</si>
  <si>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</si>
  <si>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</si>
  <si>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</si>
  <si>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</si>
  <si>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</si>
  <si>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</si>
  <si>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</si>
  <si>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</si>
  <si>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</si>
  <si>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</si>
  <si>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</si>
  <si>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</si>
  <si>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</si>
  <si>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</si>
  <si>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</si>
  <si>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</si>
  <si>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</si>
  <si>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</si>
  <si>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</si>
  <si>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</si>
  <si>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</si>
  <si>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</si>
  <si>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</si>
  <si>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</si>
  <si>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</si>
  <si>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</si>
  <si>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</si>
  <si>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</si>
  <si>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</si>
  <si>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</si>
  <si>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</si>
  <si>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</si>
  <si>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</si>
  <si>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</si>
  <si>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</si>
  <si>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</si>
  <si>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</si>
  <si>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</si>
  <si>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</si>
  <si>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</si>
  <si>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</si>
  <si>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</si>
  <si>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</si>
  <si>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</si>
  <si>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</si>
  <si>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</si>
  <si>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</si>
  <si>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</si>
  <si>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</si>
  <si>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</si>
  <si>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</si>
  <si>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</si>
  <si>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</si>
  <si>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</si>
  <si>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</si>
  <si>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</si>
  <si>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</si>
  <si>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</si>
  <si>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</si>
  <si>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</si>
  <si>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</si>
  <si>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</si>
  <si>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</si>
  <si>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</si>
  <si>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</si>
  <si>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</si>
  <si>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</si>
  <si>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</si>
  <si>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</si>
  <si>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</si>
  <si>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</si>
  <si>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</si>
  <si>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</si>
  <si>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</si>
  <si>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</si>
  <si>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</si>
  <si>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</si>
  <si>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</si>
  <si>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</si>
  <si>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</si>
  <si>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</si>
  <si>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</si>
  <si>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</si>
  <si>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</si>
  <si>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</si>
  <si>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</si>
  <si>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</si>
  <si>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</si>
  <si>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</si>
  <si>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</si>
  <si>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</si>
  <si>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</si>
  <si>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</si>
  <si>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</si>
  <si>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</si>
  <si>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</si>
  <si>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</si>
  <si>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</si>
  <si>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</si>
  <si>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</si>
  <si>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</si>
  <si>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</si>
  <si>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</si>
  <si>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</si>
  <si>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</si>
  <si>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</si>
  <si>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</si>
  <si>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</si>
  <si>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</si>
  <si>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</si>
  <si>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</si>
  <si>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</si>
  <si>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</si>
  <si>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</si>
  <si>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</si>
  <si>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</si>
  <si>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</si>
  <si>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</si>
  <si>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</si>
  <si>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</si>
  <si>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</si>
  <si>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</si>
  <si>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</si>
  <si>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</si>
  <si>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</si>
  <si>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</si>
  <si>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</si>
  <si>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</si>
  <si>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</si>
  <si>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</si>
  <si>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</si>
  <si>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</si>
  <si>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</si>
  <si>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</si>
  <si>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</si>
  <si>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</si>
  <si>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</si>
  <si>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</si>
  <si>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</si>
  <si>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</si>
  <si>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</si>
  <si>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</si>
  <si>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</si>
  <si>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</si>
  <si>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</si>
  <si>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</si>
  <si>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</si>
  <si>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</si>
  <si>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</si>
  <si>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</si>
  <si>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</si>
  <si>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</si>
  <si>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</si>
  <si>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</si>
  <si>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</si>
  <si>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</si>
  <si>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</si>
  <si>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</si>
  <si>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</si>
  <si>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</si>
  <si>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</si>
  <si>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</si>
  <si>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</si>
  <si>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</si>
  <si>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</si>
  <si>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</si>
  <si>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</si>
  <si>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</si>
  <si>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</si>
  <si>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</si>
  <si>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</si>
  <si>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</si>
  <si>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</si>
  <si>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</si>
  <si>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</si>
  <si>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</si>
  <si>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</si>
  <si>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</si>
  <si>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</si>
  <si>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</si>
  <si>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</si>
  <si>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</si>
  <si>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</si>
  <si>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</si>
  <si>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</si>
  <si>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</si>
  <si>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</si>
  <si>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</si>
  <si>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</si>
  <si>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</si>
  <si>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</si>
  <si>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</si>
  <si>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</si>
  <si>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</si>
  <si>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</si>
  <si>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</si>
  <si>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</si>
  <si>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</si>
  <si>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</si>
  <si>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</si>
  <si>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</si>
  <si>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</si>
  <si>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</si>
  <si>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</si>
  <si>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</si>
  <si>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</si>
  <si>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</si>
  <si>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</si>
  <si>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</si>
  <si>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</si>
  <si>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</si>
  <si>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</si>
  <si>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</si>
  <si>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</si>
  <si>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</si>
  <si>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</si>
  <si>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</si>
  <si>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</si>
  <si>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</si>
  <si>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</si>
  <si>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</si>
  <si>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</si>
  <si>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</si>
  <si>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</si>
  <si>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</si>
  <si>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</si>
  <si>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</si>
  <si>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</si>
  <si>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</si>
  <si>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</si>
  <si>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</si>
  <si>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</si>
  <si>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</si>
  <si>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</si>
  <si>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</si>
  <si>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</si>
  <si>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</si>
  <si>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</si>
  <si>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</si>
  <si>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</si>
  <si>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</si>
  <si>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</si>
  <si>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</si>
  <si>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</si>
  <si>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</si>
  <si>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</si>
  <si>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</si>
  <si>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</si>
  <si>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</si>
  <si>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</si>
  <si>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</si>
  <si>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</si>
  <si>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</si>
  <si>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</si>
  <si>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</si>
  <si>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</si>
  <si>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</si>
  <si>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</si>
  <si>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</si>
  <si>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</si>
  <si>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</si>
  <si>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</si>
  <si>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</si>
  <si>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</si>
  <si>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</si>
  <si>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</si>
  <si>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</si>
  <si>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</si>
  <si>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</si>
  <si>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</si>
  <si>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</si>
  <si>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</si>
  <si>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</si>
  <si>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</si>
  <si>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</si>
  <si>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</si>
  <si>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</si>
  <si>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</si>
  <si>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</si>
  <si>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</si>
  <si>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</si>
  <si>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</si>
  <si>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</si>
  <si>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</si>
  <si>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</si>
  <si>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</si>
  <si>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</si>
  <si>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</si>
  <si>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</si>
  <si>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</si>
  <si>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</si>
  <si>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</si>
  <si>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</si>
  <si>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</si>
  <si>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</si>
  <si>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</si>
  <si>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</si>
  <si>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</si>
  <si>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</si>
  <si>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</si>
  <si>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</si>
  <si>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</si>
  <si>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</si>
  <si>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</si>
  <si>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</si>
  <si>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</si>
  <si>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</si>
  <si>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</si>
  <si>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</si>
  <si>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</si>
  <si>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</si>
  <si>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</si>
  <si>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</si>
  <si>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</si>
  <si>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</si>
  <si>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</si>
  <si>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</si>
  <si>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</si>
  <si>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</si>
  <si>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</si>
  <si>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</si>
  <si>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</si>
  <si>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</si>
  <si>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</si>
  <si>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</si>
  <si>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</si>
  <si>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</si>
  <si>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</si>
  <si>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</si>
  <si>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</si>
  <si>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</si>
  <si>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</si>
  <si>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</si>
  <si>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</si>
  <si>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</si>
  <si>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</si>
  <si>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</si>
  <si>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</si>
  <si>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</si>
  <si>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</si>
  <si>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</si>
  <si>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</si>
  <si>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</si>
  <si>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</si>
  <si>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</si>
  <si>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</si>
  <si>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</si>
  <si>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</si>
  <si>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</si>
  <si>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</si>
  <si>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</si>
  <si>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</si>
  <si>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</si>
  <si>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</si>
  <si>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</si>
  <si>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</si>
  <si>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</si>
  <si>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</si>
  <si>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</si>
  <si>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</si>
  <si>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</si>
  <si>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</si>
  <si>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</si>
  <si>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</si>
  <si>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</si>
  <si>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</si>
  <si>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</si>
  <si>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</si>
  <si>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</si>
  <si>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</si>
  <si>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</si>
  <si>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</si>
  <si>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</si>
  <si>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</si>
  <si>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</si>
  <si>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</si>
  <si>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</si>
  <si>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</si>
  <si>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</si>
  <si>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</si>
  <si>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</si>
  <si>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</si>
  <si>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</si>
  <si>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</si>
  <si>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</si>
  <si>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</si>
  <si>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</si>
  <si>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</si>
  <si>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</si>
  <si>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</si>
  <si>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</si>
  <si>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</si>
  <si>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</si>
  <si>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</si>
  <si>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</si>
  <si>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</si>
  <si>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</si>
  <si>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</si>
  <si>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</si>
  <si>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</si>
  <si>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</si>
  <si>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</si>
  <si>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</si>
  <si>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</si>
  <si>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</si>
  <si>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</si>
  <si>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</si>
  <si>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</si>
  <si>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</si>
  <si>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</si>
  <si>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</si>
  <si>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</si>
  <si>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</si>
  <si>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</si>
  <si>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</si>
  <si>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</si>
  <si>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</si>
  <si>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</si>
  <si>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</si>
  <si>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</si>
  <si>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</si>
  <si>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</si>
  <si>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</si>
  <si>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</si>
  <si>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</si>
  <si>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</si>
  <si>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</si>
  <si>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</si>
  <si>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</si>
  <si>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</si>
  <si>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</si>
  <si>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</si>
  <si>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</si>
  <si>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</si>
  <si>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</si>
  <si>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</si>
  <si>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</si>
  <si>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</si>
  <si>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</si>
  <si>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</si>
  <si>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</si>
  <si>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</si>
  <si>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</si>
  <si>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</si>
  <si>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</si>
  <si>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</si>
  <si>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</si>
  <si>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</si>
  <si>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</si>
  <si>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</si>
  <si>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</si>
  <si>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</si>
  <si>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</si>
  <si>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</si>
  <si>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</si>
  <si>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</si>
  <si>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</si>
  <si>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</si>
  <si>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</si>
  <si>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</si>
  <si>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</si>
  <si>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</si>
  <si>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</si>
  <si>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</si>
  <si>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</si>
  <si>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</si>
  <si>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</si>
  <si>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</si>
  <si>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</si>
  <si>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</si>
  <si>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</si>
  <si>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</si>
  <si>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</si>
  <si>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</si>
  <si>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</si>
  <si>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</si>
  <si>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</si>
  <si>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</si>
  <si>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</si>
  <si>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</si>
  <si>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</si>
  <si>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</si>
  <si>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</si>
  <si>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</si>
  <si>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</si>
  <si>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</si>
  <si>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</si>
  <si>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</si>
  <si>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</si>
  <si>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</si>
  <si>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</si>
  <si>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</si>
  <si>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</si>
  <si>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</si>
  <si>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</si>
  <si>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</si>
  <si>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</si>
  <si>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</si>
  <si>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</si>
  <si>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</si>
  <si>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</si>
  <si>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</si>
  <si>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</si>
  <si>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</si>
  <si>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</si>
  <si>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</si>
  <si>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</si>
  <si>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</si>
  <si>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</si>
  <si>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</si>
  <si>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</si>
  <si>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</si>
  <si>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</si>
  <si>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</si>
  <si>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</si>
  <si>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</si>
  <si>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</si>
  <si>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</si>
  <si>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</si>
  <si>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</si>
  <si>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</si>
  <si>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</si>
  <si>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</si>
  <si>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</si>
  <si>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</si>
  <si>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</si>
  <si>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</si>
  <si>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</si>
  <si>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</si>
  <si>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</si>
  <si>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</si>
  <si>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</si>
  <si>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</si>
  <si>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</si>
  <si>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</si>
  <si>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</si>
  <si>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</si>
  <si>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</si>
  <si>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</si>
  <si>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</si>
  <si>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</si>
  <si>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</si>
  <si>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</si>
  <si>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</si>
  <si>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</si>
  <si>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</si>
  <si>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</si>
  <si>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</si>
  <si>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</si>
  <si>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</si>
  <si>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</si>
  <si>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</si>
  <si>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</si>
  <si>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</si>
  <si>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</si>
  <si>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</si>
  <si>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</si>
  <si>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</si>
  <si>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</si>
  <si>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</si>
  <si>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</si>
  <si>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</si>
  <si>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</si>
  <si>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</si>
  <si>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</si>
  <si>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</si>
  <si>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</si>
  <si>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</si>
  <si>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</si>
  <si>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</si>
  <si>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</si>
  <si>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</si>
  <si>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</si>
  <si>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</si>
  <si>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</si>
  <si>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</si>
  <si>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</si>
  <si>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</si>
  <si>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</si>
  <si>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</si>
  <si>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</si>
  <si>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</si>
  <si>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</si>
  <si>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</si>
  <si>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</si>
  <si>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</si>
  <si>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</si>
  <si>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</si>
  <si>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</si>
  <si>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</si>
  <si>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</si>
  <si>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</si>
  <si>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</si>
  <si>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</si>
  <si>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</si>
  <si>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</si>
  <si>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</si>
  <si>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</si>
  <si>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</si>
  <si>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</si>
  <si>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</si>
  <si>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</si>
  <si>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</si>
  <si>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</si>
  <si>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</si>
  <si>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</si>
  <si>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</si>
  <si>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</si>
  <si>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</si>
  <si>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</si>
  <si>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</si>
  <si>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</si>
  <si>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</si>
  <si>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</si>
  <si>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</si>
  <si>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</si>
  <si>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</si>
  <si>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</si>
  <si>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</si>
  <si>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</si>
  <si>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</si>
  <si>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</si>
  <si>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</si>
  <si>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</si>
  <si>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</si>
  <si>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</si>
  <si>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</si>
  <si>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</si>
  <si>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</si>
  <si>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</si>
  <si>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</si>
  <si>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</si>
  <si>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</si>
  <si>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</si>
  <si>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</si>
  <si>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</si>
  <si>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</si>
  <si>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</si>
  <si>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</si>
  <si>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</si>
  <si>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</si>
  <si>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</si>
  <si>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</si>
  <si>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</si>
  <si>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</si>
  <si>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</si>
  <si>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</si>
  <si>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</si>
  <si>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</si>
  <si>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</si>
  <si>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</si>
  <si>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</si>
  <si>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</si>
  <si>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</si>
  <si>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</si>
  <si>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</si>
  <si>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</si>
  <si>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</si>
  <si>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</si>
  <si>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</si>
  <si>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</si>
  <si>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</si>
  <si>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</si>
  <si>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</si>
  <si>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</si>
  <si>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</si>
  <si>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</si>
  <si>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</si>
  <si>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</si>
  <si>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</si>
  <si>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</si>
  <si>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</si>
  <si>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</si>
  <si>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</si>
  <si>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</si>
  <si>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</si>
  <si>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</si>
  <si>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</si>
  <si>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</si>
  <si>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</si>
  <si>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</si>
  <si>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</si>
  <si>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</si>
  <si>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</si>
  <si>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</si>
  <si>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</si>
  <si>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</si>
  <si>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</si>
  <si>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</si>
  <si>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</si>
  <si>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</si>
  <si>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</si>
  <si>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</si>
  <si>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</si>
  <si>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</si>
  <si>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</si>
  <si>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</si>
  <si>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</si>
  <si>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</si>
  <si>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</si>
  <si>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</si>
  <si>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</si>
  <si>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</si>
  <si>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</si>
  <si>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</si>
  <si>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</si>
  <si>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</si>
  <si>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</si>
  <si>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</si>
  <si>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</si>
  <si>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</si>
  <si>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</si>
  <si>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</si>
  <si>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</si>
  <si>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</si>
  <si>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</si>
  <si>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</si>
  <si>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</si>
  <si>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</si>
  <si>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</si>
  <si>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</si>
  <si>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</si>
  <si>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</si>
  <si>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</si>
  <si>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</si>
  <si>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</si>
  <si>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</si>
  <si>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</si>
  <si>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</si>
  <si>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</si>
  <si>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</si>
  <si>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</si>
  <si>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</si>
  <si>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</si>
  <si>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</si>
  <si>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</si>
  <si>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</si>
  <si>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</si>
  <si>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</si>
  <si>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</si>
  <si>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</si>
  <si>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</si>
  <si>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</si>
  <si>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</si>
  <si>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</si>
  <si>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</si>
  <si>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</si>
  <si>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</si>
  <si>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</si>
  <si>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</si>
  <si>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</si>
  <si>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</si>
  <si>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</si>
  <si>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</si>
  <si>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</si>
  <si>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</si>
  <si>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</si>
  <si>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</si>
  <si>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</si>
  <si>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</si>
  <si>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</si>
  <si>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</si>
  <si>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</si>
  <si>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</si>
  <si>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</si>
  <si>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</si>
  <si>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</si>
  <si>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</si>
  <si>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</si>
  <si>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</si>
  <si>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</si>
  <si>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</si>
  <si>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</si>
  <si>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</si>
  <si>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</si>
  <si>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</si>
  <si>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</si>
  <si>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</si>
  <si>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</si>
  <si>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</si>
  <si>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</si>
  <si>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</si>
  <si>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</si>
  <si>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</si>
  <si>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</si>
  <si>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</si>
  <si>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</si>
  <si>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</si>
  <si>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</si>
  <si>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</si>
  <si>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</si>
  <si>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</si>
  <si>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</si>
  <si>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</si>
  <si>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</si>
  <si>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</si>
  <si>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</si>
  <si>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</si>
  <si>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</si>
  <si>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</si>
  <si>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</si>
  <si>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</si>
  <si>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</si>
  <si>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</si>
  <si>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</si>
  <si>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</si>
  <si>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</si>
  <si>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</si>
  <si>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</si>
  <si>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</si>
  <si>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</si>
  <si>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</si>
  <si>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</si>
  <si>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</si>
  <si>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</si>
  <si>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</si>
  <si>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</si>
  <si>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</si>
  <si>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</si>
  <si>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</si>
  <si>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</si>
  <si>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</si>
  <si>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</si>
  <si>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</si>
  <si>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</si>
  <si>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</si>
  <si>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</si>
  <si>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</si>
  <si>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</si>
  <si>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</si>
  <si>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</si>
  <si>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</si>
  <si>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</si>
  <si>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</si>
  <si>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</si>
  <si>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</si>
  <si>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</si>
  <si>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</si>
  <si>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</si>
  <si>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</si>
  <si>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</si>
  <si>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</si>
  <si>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</si>
  <si>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</si>
  <si>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</si>
  <si>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</si>
  <si>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</si>
  <si>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</si>
  <si>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</si>
  <si>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</si>
  <si>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</si>
  <si>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</si>
  <si>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</si>
  <si>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</si>
  <si>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</si>
  <si>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</si>
  <si>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</si>
  <si>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</si>
  <si>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</si>
  <si>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</si>
  <si>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</si>
  <si>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</si>
  <si>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</si>
  <si>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</si>
  <si>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</si>
  <si>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</si>
  <si>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</si>
  <si>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</si>
  <si>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</si>
  <si>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</si>
  <si>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</si>
  <si>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</si>
  <si>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</si>
  <si>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</si>
  <si>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</si>
  <si>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</si>
  <si>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</si>
  <si>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</si>
  <si>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</si>
  <si>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</si>
  <si>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</si>
  <si>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</si>
  <si>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</si>
  <si>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</si>
  <si>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</si>
  <si>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</si>
  <si>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</si>
  <si>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</si>
  <si>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</si>
  <si>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</si>
  <si>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</si>
  <si>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</si>
  <si>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</si>
  <si>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</si>
  <si>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</si>
  <si>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</si>
  <si>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</si>
  <si>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</si>
  <si>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</si>
  <si>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</si>
  <si>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</si>
  <si>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</si>
  <si>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</si>
  <si>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</si>
  <si>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</si>
  <si>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</si>
  <si>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</si>
  <si>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</si>
  <si>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</si>
  <si>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</si>
  <si>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</si>
  <si>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</si>
  <si>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</si>
  <si>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</si>
  <si>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</si>
  <si>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</si>
  <si>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</si>
  <si>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</si>
  <si>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</si>
  <si>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</si>
  <si>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</si>
  <si>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</si>
  <si>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</si>
  <si>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</si>
  <si>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</si>
  <si>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</si>
  <si>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</si>
  <si>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</si>
  <si>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</si>
  <si>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</si>
  <si>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</si>
  <si>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</si>
  <si>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</si>
  <si>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</si>
  <si>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</si>
  <si>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</si>
  <si>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</si>
  <si>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</si>
  <si>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</si>
  <si>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</si>
  <si>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</si>
  <si>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</si>
  <si>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</si>
  <si>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</si>
  <si>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</si>
  <si>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</si>
  <si>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</si>
  <si>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</si>
  <si>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</si>
  <si>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</si>
  <si>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</si>
  <si>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</si>
  <si>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</si>
  <si>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</si>
  <si>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</si>
  <si>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</si>
  <si>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</si>
  <si>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</si>
  <si>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</si>
  <si>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</si>
  <si>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</si>
  <si>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</si>
  <si>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</si>
  <si>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</si>
  <si>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</si>
  <si>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</si>
  <si>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</si>
  <si>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</si>
  <si>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</si>
  <si>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</si>
  <si>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</si>
  <si>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</si>
  <si>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</si>
  <si>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</si>
  <si>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</si>
  <si>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</si>
  <si>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</si>
  <si>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</si>
  <si>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</si>
  <si>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</si>
  <si>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</si>
  <si>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</si>
  <si>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</si>
  <si>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</si>
  <si>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</si>
  <si>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</si>
  <si>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</si>
  <si>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</si>
  <si>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</si>
  <si>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</si>
  <si>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</si>
  <si>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</si>
  <si>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</si>
  <si>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</si>
  <si>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</si>
  <si>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</si>
  <si>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</si>
  <si>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</si>
  <si>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</si>
  <si>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</si>
  <si>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</si>
  <si>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</si>
  <si>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</si>
  <si>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</si>
  <si>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</si>
  <si>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</si>
  <si>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</si>
  <si>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</si>
  <si>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</si>
  <si>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</si>
  <si>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</si>
  <si>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</si>
  <si>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</si>
  <si>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</si>
  <si>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</si>
  <si>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</si>
  <si>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</si>
  <si>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</si>
  <si>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</si>
  <si>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</si>
  <si>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</si>
  <si>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</si>
  <si>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</si>
  <si>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</si>
  <si>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</si>
  <si>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</si>
  <si>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</si>
  <si>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</si>
  <si>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</si>
  <si>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</si>
  <si>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</si>
  <si>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</si>
  <si>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</si>
  <si>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</si>
  <si>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</si>
  <si>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</si>
  <si>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</si>
  <si>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</si>
  <si>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</si>
  <si>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</si>
  <si>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</si>
  <si>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</si>
  <si>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</si>
  <si>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</si>
  <si>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</si>
  <si>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</si>
  <si>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</si>
  <si>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</si>
  <si>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</si>
  <si>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</si>
  <si>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</si>
  <si>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</si>
  <si>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</si>
  <si>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</si>
  <si>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</si>
  <si>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</si>
  <si>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</si>
  <si>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</si>
  <si>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</si>
  <si>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</si>
  <si>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</si>
  <si>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</si>
  <si>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</si>
  <si>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</si>
  <si>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</si>
  <si>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</si>
  <si>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</si>
  <si>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</si>
  <si>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</si>
  <si>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</si>
  <si>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</si>
  <si>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</si>
  <si>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</si>
  <si>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</si>
  <si>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</si>
  <si>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</si>
  <si>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</si>
  <si>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</si>
  <si>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</si>
  <si>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</si>
  <si>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</si>
  <si>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</si>
  <si>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</si>
  <si>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</si>
  <si>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</si>
  <si>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</si>
  <si>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</si>
  <si>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</si>
  <si>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</si>
  <si>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</si>
  <si>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</si>
  <si>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</si>
  <si>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</si>
  <si>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</si>
  <si>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</si>
  <si>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</si>
  <si>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</si>
  <si>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</si>
  <si>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</si>
  <si>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</si>
  <si>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</si>
  <si>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</si>
  <si>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</si>
  <si>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</si>
  <si>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</si>
  <si>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</si>
  <si>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</si>
  <si>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</si>
  <si>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</si>
  <si>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</si>
  <si>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</si>
  <si>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</si>
  <si>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</si>
  <si>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</si>
  <si>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</si>
  <si>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</si>
  <si>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</si>
  <si>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</si>
  <si>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</si>
  <si>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</si>
  <si>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</si>
  <si>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</si>
  <si>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</si>
  <si>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</si>
  <si>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</si>
  <si>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</si>
  <si>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</si>
  <si>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</si>
  <si>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</si>
  <si>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</si>
  <si>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</si>
  <si>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</si>
  <si>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</si>
  <si>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</si>
  <si>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</si>
  <si>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</si>
  <si>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</si>
  <si>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</si>
  <si>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</si>
  <si>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</si>
  <si>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</si>
  <si>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</si>
  <si>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</si>
  <si>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</si>
  <si>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</si>
  <si>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</si>
  <si>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</si>
  <si>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</si>
  <si>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</si>
  <si>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</si>
  <si>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</si>
  <si>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</si>
  <si>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</si>
  <si>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</si>
  <si>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</si>
  <si>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</si>
  <si>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</si>
  <si>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</si>
  <si>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</si>
  <si>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</si>
  <si>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</si>
  <si>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</si>
  <si>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</si>
  <si>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</si>
  <si>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</si>
  <si>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</si>
  <si>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</si>
  <si>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</si>
  <si>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</si>
  <si>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</si>
  <si>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</si>
  <si>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</si>
  <si>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</si>
  <si>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</si>
  <si>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</si>
  <si>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</si>
  <si>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</si>
  <si>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</si>
  <si>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</si>
  <si>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</si>
  <si>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</si>
  <si>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</si>
  <si>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</si>
  <si>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</si>
  <si>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</si>
  <si>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</si>
  <si>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</si>
  <si>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</si>
  <si>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</si>
  <si>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</si>
  <si>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</si>
  <si>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</si>
  <si>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</si>
  <si>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</si>
  <si>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</si>
  <si>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</si>
  <si>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</si>
  <si>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</si>
  <si>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</si>
  <si>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</si>
  <si>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</si>
  <si>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</si>
  <si>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</si>
  <si>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</si>
  <si>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</si>
  <si>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</si>
  <si>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</si>
  <si>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</si>
  <si>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</si>
  <si>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</si>
  <si>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</si>
  <si>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</si>
  <si>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</si>
  <si>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</si>
  <si>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</si>
  <si>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</si>
  <si>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</si>
  <si>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</si>
  <si>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</si>
  <si>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</si>
  <si>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</si>
  <si>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</si>
  <si>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</si>
  <si>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</si>
  <si>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</si>
  <si>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</si>
  <si>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</si>
  <si>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</si>
  <si>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</si>
  <si>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</si>
  <si>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</si>
  <si>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</si>
  <si>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</si>
  <si>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</si>
  <si>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</si>
  <si>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</si>
  <si>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</si>
  <si>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</si>
  <si>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</si>
  <si>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</si>
  <si>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</si>
  <si>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</si>
  <si>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</si>
  <si>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</si>
  <si>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</si>
  <si>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</si>
  <si>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</si>
  <si>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</si>
  <si>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</si>
  <si>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</si>
  <si>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</si>
  <si>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</si>
  <si>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</si>
  <si>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</si>
  <si>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</si>
  <si>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</si>
  <si>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</si>
  <si>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</si>
  <si>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</si>
  <si>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</si>
  <si>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</si>
  <si>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</si>
  <si>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</si>
  <si>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</si>
  <si>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</si>
  <si>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</si>
  <si>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</si>
  <si>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</si>
  <si>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</si>
  <si>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</si>
  <si>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</si>
  <si>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</si>
  <si>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</si>
  <si>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</si>
  <si>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</si>
  <si>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</si>
  <si>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</si>
  <si>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</si>
  <si>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</si>
  <si>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</si>
  <si>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</si>
  <si>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</si>
  <si>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</si>
  <si>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</si>
  <si>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</si>
  <si>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</si>
  <si>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</si>
  <si>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</si>
  <si>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</si>
  <si>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</si>
  <si>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</si>
  <si>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</si>
  <si>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</si>
  <si>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</si>
  <si>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</si>
  <si>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</si>
  <si>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</si>
  <si>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</si>
  <si>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</si>
  <si>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</si>
  <si>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</si>
  <si>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</si>
  <si>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</si>
  <si>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</si>
  <si>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</si>
  <si>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</si>
  <si>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</si>
  <si>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</si>
  <si>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</si>
  <si>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</si>
  <si>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</si>
  <si>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</si>
  <si>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</si>
  <si>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</si>
  <si>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</si>
  <si>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</si>
  <si>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</si>
  <si>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</si>
  <si>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</si>
  <si>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</si>
  <si>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</si>
  <si>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</si>
  <si>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</si>
  <si>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</si>
  <si>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</si>
  <si>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</si>
  <si>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</si>
  <si>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</si>
  <si>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</si>
  <si>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</si>
  <si>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</si>
  <si>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</si>
  <si>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</si>
  <si>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</si>
  <si>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</si>
  <si>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</si>
  <si>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</si>
  <si>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</si>
  <si>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</si>
  <si>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</si>
  <si>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</si>
  <si>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</si>
  <si>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</si>
  <si>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</si>
  <si>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</si>
  <si>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</si>
  <si>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</si>
  <si>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</si>
  <si>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</si>
  <si>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</si>
  <si>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</si>
  <si>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</si>
  <si>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</si>
  <si>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</si>
  <si>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</si>
  <si>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</si>
  <si>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</si>
  <si>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</si>
  <si>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</si>
  <si>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</si>
  <si>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</si>
  <si>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</si>
  <si>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</si>
  <si>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</si>
  <si>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</si>
  <si>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</si>
  <si>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</si>
  <si>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</si>
  <si>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</si>
  <si>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</si>
  <si>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</si>
  <si>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</si>
  <si>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</si>
  <si>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</si>
  <si>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</si>
  <si>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</si>
  <si>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</si>
  <si>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</si>
  <si>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</si>
  <si>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</si>
  <si>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</si>
  <si>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</si>
  <si>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</si>
  <si>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</si>
  <si>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</si>
  <si>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</si>
  <si>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</si>
  <si>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</si>
  <si>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</si>
  <si>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</si>
  <si>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</si>
  <si>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</si>
  <si>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</si>
  <si>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</si>
  <si>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</si>
  <si>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</si>
  <si>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</si>
  <si>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</si>
  <si>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</si>
  <si>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</si>
  <si>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</si>
  <si>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</si>
  <si>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</si>
  <si>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</si>
  <si>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</si>
  <si>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</si>
  <si>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</si>
  <si>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</si>
  <si>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</si>
  <si>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</si>
  <si>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</si>
  <si>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</si>
  <si>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</si>
  <si>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</si>
  <si>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</si>
  <si>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</si>
  <si>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</si>
  <si>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</si>
  <si>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</si>
  <si>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</si>
  <si>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</si>
  <si>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</si>
  <si>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</si>
  <si>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</si>
  <si>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</si>
  <si>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</si>
  <si>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</si>
  <si>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</si>
  <si>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</si>
  <si>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</si>
  <si>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</si>
  <si>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</si>
  <si>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</si>
  <si>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</si>
  <si>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</si>
  <si>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</si>
  <si>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</si>
  <si>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</si>
  <si>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</si>
  <si>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</si>
  <si>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</si>
  <si>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</si>
  <si>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</si>
  <si>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</si>
  <si>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</si>
  <si>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</si>
  <si>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</si>
  <si>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</si>
  <si>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</si>
  <si>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</si>
  <si>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</si>
  <si>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</si>
  <si>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</si>
  <si>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</si>
  <si>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</si>
  <si>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</si>
  <si>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</si>
  <si>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</si>
  <si>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</si>
  <si>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</si>
  <si>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</si>
  <si>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</si>
  <si>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</si>
  <si>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</si>
  <si>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</si>
  <si>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</si>
  <si>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</si>
  <si>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</si>
  <si>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</si>
  <si>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</si>
  <si>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</si>
  <si>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</si>
  <si>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</si>
  <si>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</si>
  <si>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</si>
  <si>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</si>
  <si>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</si>
  <si>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</si>
  <si>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</si>
  <si>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</si>
  <si>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</si>
  <si>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</si>
  <si>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</si>
  <si>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</si>
  <si>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</si>
  <si>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</si>
  <si>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</si>
  <si>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</si>
  <si>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</si>
  <si>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</si>
  <si>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</si>
  <si>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</si>
  <si>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</si>
  <si>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</si>
  <si>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</si>
  <si>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</si>
  <si>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</si>
  <si>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</si>
  <si>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</si>
  <si>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</si>
  <si>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</si>
  <si>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</si>
  <si>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</si>
  <si>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</si>
  <si>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</si>
  <si>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</si>
  <si>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</si>
  <si>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</si>
  <si>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</si>
  <si>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</si>
  <si>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</si>
  <si>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</si>
  <si>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</si>
  <si>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</si>
  <si>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</si>
  <si>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</si>
  <si>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</si>
  <si>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</si>
  <si>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</si>
  <si>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</si>
  <si>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</si>
  <si>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</si>
  <si>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</si>
  <si>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</si>
  <si>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</si>
  <si>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</si>
  <si>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</si>
  <si>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</si>
  <si>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</si>
  <si>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</si>
  <si>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</si>
  <si>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</si>
  <si>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</si>
  <si>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</si>
  <si>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</si>
  <si>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</si>
  <si>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</si>
  <si>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</si>
  <si>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</si>
  <si>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</si>
  <si>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</si>
  <si>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</si>
  <si>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</si>
  <si>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</si>
  <si>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</si>
  <si>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</si>
  <si>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</si>
  <si>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</si>
  <si>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</si>
  <si>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</si>
  <si>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</si>
  <si>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</si>
  <si>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</si>
  <si>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</si>
  <si>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</si>
  <si>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</si>
  <si>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</si>
  <si>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</si>
  <si>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</si>
  <si>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</si>
  <si>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</si>
  <si>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</si>
  <si>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</si>
  <si>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</si>
  <si>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</si>
  <si>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</si>
  <si>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</si>
  <si>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</si>
  <si>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</si>
  <si>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</si>
  <si>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</si>
  <si>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</si>
  <si>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</si>
  <si>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</si>
  <si>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</si>
  <si>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</si>
  <si>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</si>
  <si>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</si>
  <si>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</si>
  <si>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</si>
  <si>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</si>
  <si>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</si>
  <si>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</si>
  <si>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</si>
  <si>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</si>
  <si>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</si>
  <si>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</si>
  <si>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</si>
  <si>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</si>
  <si>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</si>
  <si>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</si>
  <si>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</si>
  <si>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</si>
  <si>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</si>
  <si>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</si>
  <si>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</si>
  <si>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</si>
  <si>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</si>
  <si>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</si>
  <si>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</si>
  <si>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</si>
  <si>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</si>
  <si>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</si>
  <si>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</si>
  <si>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</si>
  <si>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</si>
  <si>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</si>
  <si>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</si>
  <si>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</si>
  <si>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</si>
  <si>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</si>
  <si>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</si>
  <si>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</si>
  <si>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</si>
  <si>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</si>
  <si>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</si>
  <si>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</si>
  <si>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</si>
  <si>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</si>
  <si>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</si>
  <si>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</si>
  <si>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</si>
  <si>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</si>
  <si>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</si>
  <si>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</si>
  <si>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</si>
  <si>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</si>
  <si>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</si>
  <si>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</si>
  <si>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</si>
  <si>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</si>
  <si>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</si>
  <si>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</si>
  <si>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</si>
  <si>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</si>
  <si>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</si>
  <si>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</si>
  <si>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</si>
  <si>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</si>
  <si>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</si>
  <si>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</si>
  <si>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</si>
  <si>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</si>
  <si>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</si>
  <si>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</si>
  <si>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</si>
  <si>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</si>
  <si>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</si>
  <si>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</si>
  <si>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</si>
  <si>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</si>
  <si>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</si>
  <si>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</si>
  <si>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</si>
  <si>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</si>
  <si>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</si>
  <si>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</si>
  <si>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</si>
  <si>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</si>
  <si>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</si>
  <si>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</si>
  <si>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</si>
  <si>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</si>
  <si>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</si>
  <si>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</si>
  <si>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</si>
  <si>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</si>
  <si>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</si>
  <si>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</si>
  <si>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</si>
  <si>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</si>
  <si>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</si>
  <si>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</si>
  <si>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</si>
  <si>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</si>
  <si>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</si>
  <si>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</si>
  <si>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</si>
  <si>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</si>
  <si>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</si>
  <si>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</si>
  <si>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</si>
  <si>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</si>
  <si>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</si>
  <si>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</si>
  <si>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</si>
  <si>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</si>
  <si>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</si>
  <si>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</si>
  <si>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</si>
  <si>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</si>
  <si>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</si>
  <si>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</si>
  <si>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</si>
  <si>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</si>
  <si>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</si>
  <si>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</si>
  <si>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</si>
  <si>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</si>
  <si>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</si>
  <si>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</si>
  <si>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</si>
  <si>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</si>
  <si>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</si>
  <si>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</si>
  <si>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</si>
  <si>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</si>
  <si>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</si>
  <si>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</si>
  <si>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</si>
  <si>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</si>
  <si>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</si>
  <si>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</si>
  <si>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</si>
  <si>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</si>
  <si>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</si>
  <si>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</si>
  <si>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</si>
  <si>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</si>
  <si>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</si>
  <si>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</si>
  <si>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</si>
  <si>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</si>
  <si>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</si>
  <si>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</si>
  <si>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</si>
  <si>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</si>
  <si>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</si>
  <si>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</si>
  <si>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</si>
  <si>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</si>
  <si>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</si>
  <si>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</si>
  <si>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</si>
  <si>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</si>
  <si>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</si>
  <si>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</si>
  <si>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</si>
  <si>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</si>
  <si>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</si>
  <si>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</si>
  <si>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</si>
  <si>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</si>
  <si>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</si>
  <si>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</si>
  <si>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</si>
  <si>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</si>
  <si>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</si>
  <si>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</si>
  <si>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</si>
  <si>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</si>
  <si>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</si>
  <si>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</si>
  <si>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</si>
  <si>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</si>
  <si>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</si>
  <si>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</si>
  <si>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</si>
  <si>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</si>
  <si>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</si>
  <si>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</si>
  <si>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</si>
  <si>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</si>
  <si>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</si>
  <si>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</si>
  <si>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</si>
  <si>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</si>
  <si>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</si>
  <si>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</si>
  <si>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</si>
  <si>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</si>
  <si>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</si>
  <si>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</si>
  <si>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</si>
  <si>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</si>
  <si>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</si>
  <si>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</si>
  <si>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</si>
  <si>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</si>
  <si>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</si>
  <si>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</si>
  <si>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</si>
  <si>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</si>
  <si>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</si>
  <si>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</si>
  <si>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</si>
  <si>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</si>
  <si>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</si>
  <si>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</si>
  <si>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</si>
  <si>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</si>
  <si>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</si>
  <si>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</si>
  <si>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</si>
  <si>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</si>
  <si>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</si>
  <si>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</si>
  <si>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</si>
  <si>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</si>
  <si>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</si>
  <si>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</si>
  <si>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</si>
  <si>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</si>
  <si>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</si>
  <si>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</si>
  <si>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</si>
  <si>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</si>
  <si>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</si>
  <si>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</si>
  <si>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</si>
  <si>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</si>
  <si>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</si>
  <si>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</si>
  <si>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</si>
  <si>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</si>
  <si>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</si>
  <si>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</si>
  <si>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</si>
  <si>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</si>
  <si>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</si>
  <si>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</si>
  <si>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</si>
  <si>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</si>
  <si>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</si>
  <si>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</si>
  <si>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</si>
  <si>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</si>
  <si>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</si>
  <si>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</si>
  <si>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</si>
  <si>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</si>
  <si>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</si>
  <si>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</si>
  <si>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</si>
  <si>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</si>
  <si>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</si>
  <si>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</si>
  <si>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</si>
  <si>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</si>
  <si>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</si>
  <si>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</si>
  <si>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</si>
  <si>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</si>
  <si>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</si>
  <si>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</si>
  <si>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</si>
  <si>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</si>
  <si>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</si>
  <si>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</si>
  <si>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</si>
  <si>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</si>
  <si>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</si>
  <si>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</si>
  <si>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</si>
  <si>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</si>
  <si>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</si>
  <si>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</si>
  <si>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</si>
  <si>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</si>
  <si>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</si>
  <si>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</si>
  <si>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</si>
  <si>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</si>
  <si>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</si>
  <si>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</si>
  <si>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</si>
  <si>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</si>
  <si>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</si>
  <si>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</si>
  <si>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</si>
  <si>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</si>
  <si>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</si>
  <si>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</si>
  <si>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</si>
  <si>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</si>
  <si>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</si>
  <si>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</si>
  <si>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</si>
  <si>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</si>
  <si>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</si>
  <si>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</si>
  <si>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</si>
  <si>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</si>
  <si>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</si>
  <si>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</si>
  <si>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</si>
  <si>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</si>
  <si>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</si>
  <si>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</si>
  <si>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</si>
  <si>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</si>
  <si>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</si>
  <si>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</si>
  <si>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</si>
  <si>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</si>
  <si>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</si>
  <si>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</si>
  <si>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</si>
  <si>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</si>
  <si>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</si>
  <si>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</si>
  <si>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</si>
  <si>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</si>
  <si>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</si>
  <si>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</si>
  <si>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</si>
  <si>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</si>
  <si>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</si>
  <si>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</si>
  <si>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</si>
  <si>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</si>
  <si>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</si>
  <si>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</si>
  <si>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</si>
  <si>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</si>
  <si>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</si>
  <si>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</si>
  <si>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</si>
  <si>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</si>
  <si>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</si>
  <si>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</si>
  <si>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</si>
  <si>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</si>
  <si>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</si>
  <si>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</si>
  <si>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</si>
  <si>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</si>
  <si>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</si>
  <si>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</si>
  <si>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</si>
  <si>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</si>
  <si>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</si>
  <si>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</si>
  <si>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</si>
  <si>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</si>
  <si>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</si>
  <si>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</si>
  <si>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</si>
  <si>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</si>
  <si>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</si>
  <si>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</si>
  <si>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</si>
  <si>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</si>
  <si>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</si>
  <si>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</si>
  <si>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</si>
  <si>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</si>
  <si>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</si>
  <si>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</si>
  <si>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</si>
  <si>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</si>
  <si>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</si>
  <si>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</si>
  <si>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</si>
  <si>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</si>
  <si>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</si>
  <si>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</si>
  <si>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</si>
  <si>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</si>
  <si>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</si>
  <si>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</si>
  <si>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</si>
  <si>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</si>
  <si>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</si>
  <si>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</si>
  <si>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</si>
  <si>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</si>
  <si>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</si>
  <si>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</si>
  <si>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</si>
  <si>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</si>
  <si>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</si>
  <si>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</si>
  <si>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</si>
  <si>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</si>
  <si>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</si>
  <si>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</si>
  <si>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</si>
  <si>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</si>
  <si>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</si>
  <si>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</si>
  <si>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</si>
  <si>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</si>
  <si>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</si>
  <si>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</si>
  <si>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</si>
  <si>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</si>
  <si>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</si>
  <si>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</si>
  <si>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</si>
  <si>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</si>
  <si>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</si>
  <si>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</si>
  <si>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</si>
  <si>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</si>
  <si>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</si>
  <si>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</si>
  <si>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</si>
  <si>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</si>
  <si>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</si>
  <si>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</si>
  <si>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</si>
  <si>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</si>
  <si>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</si>
  <si>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</si>
  <si>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</si>
  <si>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</si>
  <si>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</si>
  <si>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</si>
  <si>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</si>
  <si>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</si>
  <si>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</si>
  <si>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</si>
  <si>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</si>
  <si>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</si>
  <si>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</si>
  <si>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</si>
  <si>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</si>
  <si>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</si>
  <si>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</si>
  <si>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</si>
  <si>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</si>
  <si>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</si>
  <si>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</si>
  <si>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</si>
  <si>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</si>
  <si>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</si>
  <si>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</si>
  <si>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</si>
  <si>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</si>
  <si>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</si>
  <si>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</si>
  <si>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</si>
  <si>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</si>
  <si>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</si>
  <si>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</si>
  <si>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</si>
  <si>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</si>
  <si>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</si>
  <si>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</si>
  <si>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</si>
  <si>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</si>
  <si>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</si>
  <si>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</si>
  <si>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</si>
  <si>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</si>
  <si>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</si>
  <si>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</si>
  <si>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</si>
  <si>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</si>
  <si>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</si>
  <si>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</si>
  <si>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</si>
  <si>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</si>
  <si>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</si>
  <si>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</si>
  <si>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</si>
  <si>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</si>
  <si>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</si>
  <si>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</si>
  <si>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</si>
  <si>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</si>
  <si>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</si>
  <si>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</si>
  <si>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</si>
  <si>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</si>
  <si>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</si>
  <si>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</si>
  <si>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</si>
  <si>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</si>
  <si>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</si>
  <si>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</si>
  <si>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</si>
  <si>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</si>
  <si>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</si>
  <si>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</si>
  <si>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</si>
  <si>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</si>
  <si>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</si>
  <si>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</si>
  <si>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</si>
  <si>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</si>
  <si>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</si>
  <si>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</si>
  <si>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</si>
  <si>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</si>
  <si>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</si>
  <si>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</si>
  <si>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</si>
  <si>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</si>
  <si>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</si>
  <si>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</si>
  <si>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</si>
  <si>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</si>
  <si>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</si>
  <si>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</si>
  <si>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</si>
  <si>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</si>
  <si>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</si>
  <si>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</si>
  <si>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</si>
  <si>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</si>
  <si>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</si>
  <si>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</si>
  <si>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</si>
  <si>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</si>
  <si>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</si>
  <si>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</si>
  <si>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</si>
  <si>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</si>
  <si>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</si>
  <si>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</si>
  <si>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</si>
  <si>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</si>
  <si>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</si>
  <si>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</si>
  <si>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</si>
  <si>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</si>
  <si>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</si>
  <si>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</si>
  <si>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</si>
  <si>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</si>
  <si>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</si>
  <si>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</si>
  <si>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</si>
  <si>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</si>
  <si>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</si>
  <si>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</si>
  <si>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</si>
  <si>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</si>
  <si>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</si>
  <si>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</si>
  <si>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</si>
  <si>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</si>
  <si>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</si>
  <si>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</si>
  <si>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</si>
  <si>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</si>
  <si>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</si>
  <si>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</si>
  <si>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</si>
  <si>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</si>
  <si>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</si>
  <si>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</si>
  <si>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</si>
  <si>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</si>
  <si>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</si>
  <si>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</si>
  <si>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</si>
  <si>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</si>
  <si>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</si>
  <si>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</si>
  <si>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</si>
  <si>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</si>
  <si>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</si>
  <si>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</si>
  <si>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</si>
  <si>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</si>
  <si>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</si>
  <si>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</si>
  <si>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</si>
  <si>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</si>
  <si>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</si>
  <si>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</si>
  <si>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</si>
  <si>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</si>
  <si>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</si>
  <si>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</si>
  <si>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</si>
  <si>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</si>
  <si>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</si>
  <si>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</si>
  <si>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</si>
  <si>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</si>
  <si>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</si>
  <si>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</si>
  <si>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</si>
  <si>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</si>
  <si>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</si>
  <si>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</si>
  <si>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</si>
  <si>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</si>
  <si>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</si>
  <si>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</si>
  <si>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</si>
  <si>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</si>
  <si>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</si>
  <si>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</si>
  <si>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</si>
  <si>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</si>
  <si>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</si>
  <si>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</si>
  <si>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</si>
  <si>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</si>
  <si>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</si>
  <si>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</si>
  <si>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</si>
  <si>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</si>
  <si>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</si>
  <si>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</si>
  <si>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</si>
  <si>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</si>
  <si>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</si>
  <si>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</si>
  <si>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</si>
  <si>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</si>
  <si>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</si>
  <si>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</si>
  <si>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</si>
  <si>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</si>
  <si>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</si>
  <si>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</si>
  <si>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</si>
  <si>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</si>
  <si>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</si>
  <si>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</si>
  <si>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</si>
  <si>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</si>
  <si>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</si>
  <si>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</si>
  <si>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</si>
  <si>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</si>
  <si>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</si>
  <si>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</si>
  <si>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</si>
  <si>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</si>
  <si>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</si>
  <si>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</si>
  <si>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</si>
  <si>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</si>
  <si>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</si>
  <si>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</si>
  <si>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</si>
  <si>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</si>
  <si>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</si>
  <si>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</si>
  <si>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</si>
  <si>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</si>
  <si>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</si>
  <si>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</si>
  <si>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</si>
  <si>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</si>
  <si>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</si>
  <si>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</si>
  <si>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</si>
  <si>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</si>
  <si>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</si>
  <si>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</si>
  <si>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</si>
  <si>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</si>
  <si>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</si>
  <si>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</si>
  <si>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</si>
  <si>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</si>
  <si>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</si>
  <si>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</si>
  <si>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</si>
  <si>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</si>
  <si>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</si>
  <si>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</si>
  <si>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</si>
  <si>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</si>
  <si>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</si>
  <si>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</si>
  <si>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</si>
  <si>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</si>
  <si>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</si>
  <si>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</si>
  <si>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</si>
  <si>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</si>
  <si>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</si>
  <si>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</si>
  <si>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</si>
  <si>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</si>
  <si>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</si>
  <si>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</si>
  <si>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</si>
  <si>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</si>
  <si>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</si>
  <si>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</si>
  <si>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</si>
  <si>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</si>
  <si>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</si>
  <si>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</si>
  <si>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</si>
  <si>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</si>
  <si>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</si>
  <si>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</si>
  <si>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</si>
  <si>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</si>
  <si>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</si>
  <si>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</si>
  <si>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</si>
  <si>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</si>
  <si>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</si>
  <si>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</si>
  <si>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</si>
  <si>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</si>
  <si>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</si>
  <si>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</si>
  <si>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</si>
  <si>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</si>
  <si>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</si>
  <si>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</si>
  <si>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</si>
  <si>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</si>
  <si>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</si>
  <si>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</si>
  <si>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</si>
  <si>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</si>
  <si>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</si>
  <si>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</si>
  <si>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</si>
  <si>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</si>
  <si>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</si>
  <si>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</si>
  <si>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</si>
  <si>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</si>
  <si>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</si>
  <si>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</si>
  <si>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</si>
  <si>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</si>
  <si>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</si>
  <si>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</si>
  <si>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</si>
  <si>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</si>
  <si>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</si>
  <si>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</si>
  <si>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</si>
  <si>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</si>
  <si>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</si>
  <si>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</si>
  <si>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</si>
  <si>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</si>
  <si>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</si>
  <si>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</si>
  <si>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</si>
  <si>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</si>
  <si>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</si>
  <si>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</si>
  <si>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</si>
  <si>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</si>
  <si>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</si>
  <si>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</si>
  <si>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</si>
  <si>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</si>
  <si>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</si>
  <si>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</si>
  <si>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</si>
  <si>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</si>
  <si>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</si>
  <si>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</si>
  <si>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</si>
  <si>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</si>
  <si>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</si>
  <si>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</si>
  <si>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</si>
  <si>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</si>
  <si>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</si>
  <si>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</si>
  <si>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</si>
  <si>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</si>
  <si>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</si>
  <si>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</si>
  <si>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</si>
  <si>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</si>
  <si>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</si>
  <si>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</si>
  <si>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</si>
  <si>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</si>
  <si>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</si>
  <si>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</si>
  <si>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</si>
  <si>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</si>
  <si>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</si>
  <si>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</si>
  <si>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</si>
  <si>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</si>
  <si>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</si>
  <si>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</si>
  <si>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</si>
  <si>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</si>
  <si>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</si>
  <si>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</si>
  <si>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</si>
  <si>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</si>
  <si>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</si>
  <si>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</si>
  <si>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</si>
  <si>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</si>
  <si>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</si>
  <si>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</si>
  <si>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</si>
  <si>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</si>
  <si>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</si>
  <si>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</si>
  <si>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</si>
  <si>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</si>
  <si>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</si>
  <si>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</si>
  <si>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</si>
  <si>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</si>
  <si>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</si>
  <si>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</si>
  <si>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</si>
  <si>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</si>
  <si>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</si>
  <si>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</si>
  <si>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</si>
  <si>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</si>
  <si>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</si>
  <si>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</si>
  <si>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</si>
  <si>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</si>
  <si>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</si>
  <si>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</si>
  <si>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</si>
  <si>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</si>
  <si>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</si>
  <si>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</si>
  <si>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</si>
  <si>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</si>
  <si>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</si>
  <si>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</si>
  <si>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</si>
  <si>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</si>
  <si>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</si>
  <si>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</si>
  <si>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</si>
  <si>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</si>
  <si>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</si>
  <si>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</si>
  <si>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</si>
  <si>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</si>
  <si>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</si>
  <si>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</si>
  <si>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</si>
  <si>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</si>
  <si>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</si>
  <si>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</si>
  <si>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</si>
  <si>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</si>
  <si>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</si>
  <si>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</si>
  <si>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</si>
  <si>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</si>
  <si>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</si>
  <si>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</si>
  <si>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</si>
  <si>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</si>
  <si>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</si>
  <si>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</si>
  <si>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</si>
  <si>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</si>
  <si>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</si>
  <si>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</si>
  <si>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</si>
  <si>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</si>
  <si>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</si>
  <si>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</si>
  <si>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</si>
  <si>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</si>
  <si>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</si>
  <si>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</si>
  <si>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</si>
  <si>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</si>
  <si>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</si>
  <si>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</si>
  <si>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</si>
  <si>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</si>
  <si>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</si>
  <si>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</si>
  <si>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</si>
  <si>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</si>
  <si>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</si>
  <si>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</si>
  <si>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</si>
  <si>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</si>
  <si>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</si>
  <si>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</si>
  <si>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</si>
  <si>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</si>
  <si>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</si>
  <si>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</si>
  <si>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</si>
  <si>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</si>
  <si>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</si>
  <si>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</si>
  <si>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</si>
  <si>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</si>
  <si>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</si>
  <si>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</si>
  <si>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</si>
  <si>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</si>
  <si>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</si>
  <si>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</si>
  <si>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</si>
  <si>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</si>
  <si>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</si>
  <si>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</si>
  <si>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</si>
  <si>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</si>
  <si>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</si>
  <si>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</si>
  <si>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</si>
  <si>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</si>
  <si>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</si>
  <si>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</si>
  <si>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</si>
  <si>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</si>
  <si>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</si>
  <si>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</si>
  <si>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</si>
  <si>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</si>
  <si>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</si>
  <si>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</si>
  <si>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</si>
  <si>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</si>
  <si>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</si>
  <si>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</si>
  <si>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</si>
  <si>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</si>
  <si>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</si>
  <si>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</si>
  <si>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</si>
  <si>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</si>
  <si>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</si>
  <si>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</si>
  <si>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</si>
  <si>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</si>
  <si>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</si>
  <si>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</si>
  <si>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</si>
  <si>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</si>
  <si>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</si>
  <si>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</si>
  <si>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</si>
  <si>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</si>
  <si>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</si>
  <si>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</si>
  <si>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</si>
  <si>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</si>
  <si>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</si>
  <si>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</si>
  <si>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</si>
  <si>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</si>
  <si>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</si>
  <si>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</si>
  <si>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</si>
  <si>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</si>
  <si>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</si>
  <si>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</si>
  <si>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</si>
  <si>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</si>
  <si>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</si>
  <si>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</si>
  <si>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</si>
  <si>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</si>
  <si>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</si>
  <si>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</si>
  <si>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</si>
  <si>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</si>
  <si>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</si>
  <si>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</si>
  <si>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</si>
  <si>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</si>
  <si>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</si>
  <si>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</si>
  <si>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</si>
  <si>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</si>
  <si>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</si>
  <si>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</si>
  <si>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</si>
  <si>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</si>
  <si>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</si>
  <si>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</si>
  <si>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</si>
  <si>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</si>
  <si>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</si>
  <si>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</si>
  <si>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</si>
  <si>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</si>
  <si>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</si>
  <si>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</si>
  <si>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</si>
  <si>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</si>
  <si>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</si>
  <si>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</si>
  <si>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</si>
  <si>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</si>
  <si>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</si>
  <si>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</si>
  <si>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</si>
  <si>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</si>
  <si>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</si>
  <si>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</si>
  <si>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</si>
  <si>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</si>
  <si>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</si>
  <si>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</si>
  <si>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</si>
  <si>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</si>
  <si>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</si>
  <si>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</si>
  <si>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</si>
  <si>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</si>
  <si>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</si>
  <si>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</si>
  <si>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</si>
  <si>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</si>
  <si>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</si>
  <si>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</si>
  <si>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</si>
  <si>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</si>
  <si>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</si>
  <si>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</si>
  <si>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</si>
  <si>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</si>
  <si>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</si>
  <si>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</si>
  <si>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</si>
  <si>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</si>
  <si>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</si>
  <si>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</si>
  <si>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</si>
  <si>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</si>
  <si>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</si>
  <si>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</si>
  <si>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</si>
  <si>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</si>
  <si>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</si>
  <si>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</si>
  <si>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</si>
  <si>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</si>
  <si>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</si>
  <si>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</si>
  <si>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</si>
  <si>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</si>
  <si>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</si>
  <si>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</si>
  <si>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</si>
  <si>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</si>
  <si>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</si>
  <si>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</si>
  <si>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</si>
  <si>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</si>
  <si>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</si>
  <si>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</si>
  <si>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</si>
  <si>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</si>
  <si>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</si>
  <si>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</si>
  <si>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</si>
  <si>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</si>
  <si>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</si>
  <si>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</si>
  <si>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</si>
  <si>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</si>
  <si>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</si>
  <si>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</si>
  <si>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</si>
  <si>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</si>
  <si>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</si>
  <si>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</si>
  <si>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</si>
  <si>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</si>
  <si>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</si>
  <si>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</si>
  <si>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</si>
  <si>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</si>
  <si>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</si>
  <si>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</si>
  <si>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</si>
  <si>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</si>
  <si>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</si>
  <si>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</si>
  <si>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</si>
  <si>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</si>
  <si>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</si>
  <si>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</si>
  <si>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</si>
  <si>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</si>
  <si>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</si>
  <si>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</si>
  <si>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</si>
  <si>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</si>
  <si>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</si>
  <si>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</si>
  <si>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</si>
  <si>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</si>
  <si>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</si>
  <si>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</si>
  <si>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</si>
  <si>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</si>
  <si>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</si>
  <si>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</si>
  <si>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</si>
  <si>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</si>
  <si>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</si>
  <si>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</si>
  <si>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</si>
  <si>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</si>
  <si>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</si>
  <si>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</si>
  <si>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</si>
  <si>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</si>
  <si>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</si>
  <si>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</si>
  <si>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</si>
  <si>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</si>
  <si>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</si>
  <si>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</si>
  <si>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</si>
  <si>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</si>
  <si>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</si>
  <si>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</si>
  <si>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</si>
  <si>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</si>
  <si>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</si>
  <si>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</si>
  <si>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</si>
  <si>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</si>
  <si>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</si>
  <si>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</si>
  <si>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</si>
  <si>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</si>
  <si>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</si>
  <si>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</si>
  <si>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</si>
  <si>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</si>
  <si>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</si>
  <si>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</si>
  <si>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</si>
  <si>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</si>
  <si>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</si>
  <si>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</si>
  <si>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</si>
  <si>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</si>
  <si>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</si>
  <si>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</si>
  <si>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</si>
  <si>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</si>
  <si>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</si>
  <si>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</si>
  <si>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</si>
  <si>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</si>
  <si>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</si>
  <si>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</si>
  <si>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</si>
  <si>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</si>
  <si>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</si>
  <si>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</si>
  <si>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</si>
  <si>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</si>
  <si>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</si>
  <si>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</si>
  <si>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</si>
  <si>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</si>
  <si>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</si>
  <si>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</si>
  <si>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</si>
  <si>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</si>
  <si>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</si>
  <si>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</si>
  <si>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</si>
  <si>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</si>
  <si>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</si>
  <si>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</si>
  <si>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</si>
  <si>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</si>
  <si>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</si>
  <si>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</si>
  <si>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</si>
  <si>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</si>
  <si>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</si>
  <si>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</si>
  <si>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</si>
  <si>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</si>
  <si>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</si>
  <si>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</si>
  <si>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</si>
  <si>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</si>
  <si>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</si>
  <si>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</si>
  <si>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</si>
  <si>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</si>
  <si>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</si>
  <si>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</si>
  <si>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</si>
  <si>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</si>
  <si>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</si>
  <si>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</si>
  <si>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</si>
  <si>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</si>
  <si>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</si>
  <si>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</si>
  <si>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</si>
  <si>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</si>
  <si>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</si>
  <si>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</si>
  <si>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</si>
  <si>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</si>
  <si>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</si>
  <si>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</si>
  <si>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</si>
  <si>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</si>
  <si>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</si>
  <si>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</si>
  <si>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</si>
  <si>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</si>
  <si>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</si>
  <si>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</si>
  <si>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</si>
  <si>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</si>
  <si>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</si>
  <si>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</si>
  <si>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</si>
  <si>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</si>
  <si>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</si>
  <si>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</si>
  <si>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</si>
  <si>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</si>
  <si>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</si>
  <si>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</si>
  <si>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</si>
  <si>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</si>
  <si>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</si>
  <si>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</si>
  <si>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</si>
  <si>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</si>
  <si>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</si>
  <si>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</si>
  <si>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</si>
  <si>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</si>
  <si>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</si>
  <si>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</si>
  <si>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</si>
  <si>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</si>
  <si>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</si>
  <si>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</si>
  <si>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</si>
  <si>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</si>
  <si>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</si>
  <si>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</si>
  <si>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</si>
  <si>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</si>
  <si>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</si>
  <si>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</si>
  <si>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</si>
  <si>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</si>
  <si>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</si>
  <si>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</si>
  <si>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</si>
  <si>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</si>
  <si>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</si>
  <si>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</si>
  <si>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</si>
  <si>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</si>
  <si>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</si>
  <si>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</si>
  <si>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</si>
  <si>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</si>
  <si>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</si>
  <si>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</si>
  <si>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</si>
  <si>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</si>
  <si>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</si>
  <si>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</si>
  <si>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</si>
  <si>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</si>
  <si>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</si>
  <si>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</si>
  <si>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</si>
  <si>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</si>
  <si>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</si>
  <si>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</si>
  <si>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</si>
  <si>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</si>
  <si>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</si>
  <si>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</si>
  <si>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</si>
  <si>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</si>
  <si>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</si>
  <si>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</si>
  <si>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</si>
  <si>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</si>
  <si>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</si>
  <si>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</si>
  <si>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</si>
  <si>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</si>
  <si>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</si>
  <si>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</si>
  <si>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</si>
  <si>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</si>
  <si>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</si>
  <si>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</si>
  <si>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</si>
  <si>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</si>
  <si>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</si>
  <si>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</si>
  <si>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</si>
  <si>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</si>
  <si>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</si>
  <si>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</si>
  <si>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</si>
  <si>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</si>
  <si>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</si>
  <si>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</si>
  <si>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</si>
  <si>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</si>
  <si>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</si>
  <si>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</si>
  <si>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</si>
  <si>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</si>
  <si>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</si>
  <si>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</si>
  <si>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</si>
  <si>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</si>
  <si>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</si>
  <si>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</si>
  <si>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</si>
  <si>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</si>
  <si>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</si>
  <si>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</si>
  <si>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</si>
  <si>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</si>
  <si>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</si>
  <si>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</si>
  <si>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</si>
  <si>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</si>
  <si>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</si>
  <si>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</si>
  <si>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</si>
  <si>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</si>
  <si>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</si>
  <si>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</si>
  <si>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</si>
  <si>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</si>
  <si>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</si>
  <si>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</si>
  <si>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</si>
  <si>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</si>
  <si>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</si>
  <si>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</si>
  <si>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</si>
  <si>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</si>
  <si>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</si>
  <si>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</si>
  <si>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</si>
  <si>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</si>
  <si>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</si>
  <si>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</si>
  <si>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</si>
  <si>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</si>
  <si>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</si>
  <si>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</si>
  <si>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</si>
  <si>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</si>
  <si>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</si>
  <si>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</si>
  <si>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</si>
  <si>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</si>
  <si>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</si>
  <si>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</si>
  <si>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</si>
  <si>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</si>
  <si>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</si>
  <si>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</si>
  <si>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</si>
  <si>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</si>
  <si>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</si>
  <si>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</si>
  <si>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</si>
  <si>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</si>
  <si>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</si>
  <si>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</si>
  <si>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</si>
  <si>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</si>
  <si>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</si>
  <si>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</si>
  <si>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</si>
  <si>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</si>
  <si>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</si>
  <si>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</si>
  <si>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</si>
  <si>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</si>
  <si>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</si>
  <si>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</si>
  <si>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</si>
  <si>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</si>
  <si>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</si>
  <si>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</si>
  <si>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</si>
  <si>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</si>
  <si>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</si>
  <si>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</si>
  <si>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</si>
  <si>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</si>
  <si>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</si>
  <si>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</si>
  <si>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</si>
  <si>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</si>
  <si>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</si>
  <si>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</si>
  <si>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</si>
  <si>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</si>
  <si>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</si>
  <si>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</si>
  <si>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</si>
  <si>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</si>
  <si>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</si>
  <si>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</si>
  <si>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</si>
  <si>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</si>
  <si>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</si>
  <si>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</si>
  <si>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</si>
  <si>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</si>
  <si>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</si>
  <si>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</si>
  <si>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</si>
  <si>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</si>
  <si>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</si>
  <si>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</si>
  <si>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</si>
  <si>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</si>
  <si>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</si>
  <si>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</si>
  <si>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</si>
  <si>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</si>
  <si>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</si>
  <si>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</si>
  <si>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</si>
  <si>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</si>
  <si>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</si>
  <si>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</si>
  <si>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</si>
  <si>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</si>
  <si>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</si>
  <si>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</si>
  <si>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</si>
  <si>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</si>
  <si>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</si>
  <si>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</si>
  <si>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</si>
  <si>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</si>
  <si>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</si>
  <si>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</si>
  <si>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</si>
  <si>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</si>
  <si>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</si>
  <si>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</si>
  <si>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</si>
  <si>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</si>
  <si>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</si>
  <si>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</si>
  <si>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</si>
  <si>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</si>
  <si>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</si>
  <si>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</si>
  <si>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</si>
  <si>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</si>
  <si>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</si>
  <si>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</si>
  <si>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</si>
  <si>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</si>
  <si>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</si>
  <si>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</si>
  <si>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</si>
  <si>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</si>
  <si>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</si>
  <si>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</si>
  <si>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</si>
  <si>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</si>
  <si>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</si>
  <si>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</si>
  <si>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</si>
  <si>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</si>
  <si>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</si>
  <si>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</si>
  <si>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</si>
  <si>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</si>
  <si>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</si>
  <si>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</si>
  <si>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</si>
  <si>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</si>
  <si>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</si>
  <si>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</si>
  <si>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</si>
  <si>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</si>
  <si>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</si>
  <si>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</si>
  <si>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</si>
  <si>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</si>
  <si>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</si>
  <si>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</si>
  <si>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</si>
  <si>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</si>
  <si>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</si>
  <si>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</si>
  <si>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</si>
  <si>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</si>
  <si>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</si>
  <si>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</si>
  <si>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</si>
  <si>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</si>
  <si>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</si>
  <si>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</si>
  <si>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</si>
  <si>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</si>
  <si>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</si>
  <si>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</si>
  <si>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</si>
  <si>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</si>
  <si>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</si>
  <si>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</si>
  <si>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</si>
  <si>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</si>
  <si>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</si>
  <si>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</si>
  <si>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</si>
  <si>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</si>
  <si>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</si>
  <si>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</si>
  <si>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</si>
  <si>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</si>
  <si>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</si>
  <si>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</si>
  <si>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</si>
  <si>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</si>
  <si>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</si>
  <si>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</si>
  <si>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</si>
  <si>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</si>
  <si>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</si>
  <si>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</si>
  <si>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</si>
  <si>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</si>
  <si>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</si>
  <si>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</si>
  <si>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</si>
  <si>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</si>
  <si>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</si>
  <si>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</si>
  <si>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</si>
  <si>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</si>
  <si>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</si>
  <si>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</si>
  <si>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</si>
  <si>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</si>
  <si>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</si>
  <si>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</si>
  <si>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</si>
  <si>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</si>
  <si>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</si>
  <si>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</si>
  <si>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</si>
  <si>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</si>
  <si>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</si>
  <si>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</si>
  <si>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</si>
  <si>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</si>
  <si>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</si>
  <si>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</si>
  <si>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</si>
  <si>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</si>
  <si>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</si>
  <si>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</si>
  <si>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</si>
  <si>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</si>
  <si>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</si>
  <si>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</si>
  <si>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</si>
  <si>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</si>
  <si>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</si>
  <si>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</si>
  <si>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</si>
  <si>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</si>
  <si>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</si>
  <si>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</si>
  <si>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</si>
  <si>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</si>
  <si>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</si>
  <si>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</si>
  <si>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</si>
  <si>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</si>
  <si>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</si>
  <si>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</si>
  <si>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</si>
  <si>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</si>
  <si>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</si>
  <si>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</si>
  <si>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</si>
  <si>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</si>
  <si>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</si>
  <si>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</si>
  <si>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</si>
  <si>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</si>
  <si>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</si>
  <si>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</si>
  <si>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</si>
  <si>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</si>
  <si>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</si>
  <si>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</si>
  <si>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</si>
  <si>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</si>
  <si>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</si>
  <si>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</si>
  <si>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</si>
  <si>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</si>
  <si>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</si>
  <si>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</si>
  <si>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</si>
  <si>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</si>
  <si>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</si>
  <si>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</si>
  <si>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</si>
  <si>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</si>
  <si>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</si>
  <si>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</si>
  <si>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</si>
  <si>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</si>
  <si>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</si>
  <si>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</si>
  <si>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</si>
  <si>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</si>
  <si>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</si>
  <si>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</si>
  <si>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</si>
  <si>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</si>
  <si>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</si>
  <si>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</si>
  <si>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</si>
  <si>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</si>
  <si>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</si>
  <si>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</si>
  <si>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</si>
  <si>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</si>
  <si>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</si>
  <si>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</si>
  <si>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</si>
  <si>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</si>
  <si>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</si>
  <si>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</si>
  <si>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</si>
  <si>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</si>
  <si>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</si>
  <si>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</si>
  <si>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</si>
  <si>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</si>
  <si>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</si>
  <si>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</si>
  <si>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</si>
  <si>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</si>
  <si>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</si>
  <si>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</si>
  <si>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</si>
  <si>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</si>
  <si>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</si>
  <si>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</si>
  <si>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</si>
  <si>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</si>
  <si>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</si>
  <si>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</si>
  <si>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</si>
  <si>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</si>
  <si>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</si>
  <si>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</si>
  <si>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</si>
  <si>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</si>
  <si>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</si>
  <si>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</si>
  <si>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</si>
  <si>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</si>
  <si>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</si>
  <si>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</si>
  <si>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</si>
  <si>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</si>
  <si>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</si>
  <si>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</si>
  <si>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</si>
  <si>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</si>
  <si>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</si>
  <si>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</si>
  <si>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</si>
  <si>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</si>
  <si>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</si>
  <si>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</si>
  <si>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</si>
  <si>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</si>
  <si>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</si>
  <si>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</si>
  <si>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</si>
  <si>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</si>
  <si>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</si>
  <si>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</si>
  <si>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</si>
  <si>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</si>
  <si>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</si>
  <si>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</si>
  <si>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</si>
  <si>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</si>
  <si>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</si>
  <si>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</si>
  <si>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</si>
  <si>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</si>
  <si>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</si>
  <si>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</si>
  <si>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</si>
  <si>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</si>
  <si>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</si>
  <si>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</si>
  <si>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</si>
  <si>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</si>
  <si>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</si>
  <si>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</si>
  <si>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</si>
  <si>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</si>
  <si>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</si>
  <si>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</si>
  <si>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</si>
  <si>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</si>
  <si>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</si>
  <si>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</si>
  <si>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</si>
  <si>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</si>
  <si>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</si>
  <si>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</si>
  <si>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</si>
  <si>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</si>
  <si>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</si>
  <si>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</si>
  <si>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</si>
  <si>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</si>
  <si>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</si>
  <si>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</si>
  <si>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</si>
  <si>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</si>
  <si>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</si>
  <si>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</si>
  <si>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</si>
  <si>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</si>
  <si>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</si>
  <si>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</si>
  <si>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</si>
  <si>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</si>
  <si>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</si>
  <si>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</si>
  <si>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</si>
  <si>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</si>
  <si>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</si>
  <si>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</si>
  <si>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</si>
  <si>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</si>
  <si>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</si>
  <si>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</si>
  <si>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</si>
  <si>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</si>
  <si>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</si>
  <si>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</si>
  <si>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</si>
  <si>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</si>
  <si>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</si>
  <si>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</si>
  <si>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</si>
  <si>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</si>
  <si>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</si>
  <si>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</si>
  <si>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</si>
  <si>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</si>
  <si>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</si>
  <si>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</si>
  <si>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</si>
  <si>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</si>
  <si>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</si>
  <si>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</si>
  <si>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</si>
  <si>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</si>
  <si>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</si>
  <si>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</si>
  <si>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</si>
  <si>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</si>
  <si>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</si>
  <si>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</si>
  <si>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</si>
  <si>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</si>
  <si>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</si>
  <si>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</si>
  <si>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</si>
  <si>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</si>
  <si>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</si>
  <si>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</si>
  <si>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</si>
  <si>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</si>
  <si>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</si>
  <si>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</si>
  <si>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</si>
  <si>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</si>
  <si>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</si>
  <si>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</si>
  <si>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</si>
  <si>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</si>
  <si>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</si>
  <si>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</si>
  <si>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</si>
  <si>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</si>
  <si>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</si>
  <si>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</si>
  <si>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</si>
  <si>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</si>
  <si>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</si>
  <si>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</si>
  <si>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</si>
  <si>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</si>
  <si>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</si>
  <si>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</si>
  <si>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</si>
  <si>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</si>
  <si>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</si>
  <si>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</si>
  <si>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</si>
  <si>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</si>
  <si>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</si>
  <si>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</si>
  <si>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</si>
  <si>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</si>
  <si>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</si>
  <si>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</si>
  <si>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</si>
  <si>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</si>
  <si>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</si>
  <si>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</si>
  <si>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</si>
  <si>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</si>
  <si>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</si>
  <si>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</si>
  <si>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</si>
  <si>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</si>
  <si>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</si>
  <si>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</si>
  <si>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</si>
  <si>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</si>
  <si>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</si>
  <si>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</si>
  <si>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</si>
  <si>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</si>
  <si>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</si>
  <si>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</si>
  <si>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</si>
  <si>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</si>
  <si>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</si>
  <si>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</si>
  <si>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</si>
  <si>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</si>
  <si>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</si>
  <si>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</si>
  <si>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</si>
  <si>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</si>
  <si>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</si>
  <si>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</si>
  <si>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</si>
  <si>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</si>
  <si>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</si>
  <si>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</si>
  <si>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</si>
  <si>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</si>
  <si>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</si>
  <si>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</si>
  <si>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</si>
  <si>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</si>
  <si>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</si>
  <si>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</si>
  <si>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</si>
  <si>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</si>
  <si>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</si>
  <si>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</si>
  <si>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</si>
  <si>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</si>
  <si>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</si>
  <si>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</si>
  <si>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</si>
  <si>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</si>
  <si>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</si>
  <si>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</si>
  <si>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</si>
  <si>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</si>
  <si>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</si>
  <si>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</si>
  <si>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</si>
  <si>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</si>
  <si>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</si>
  <si>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</si>
  <si>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</si>
  <si>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</si>
  <si>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</si>
  <si>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</si>
  <si>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</si>
  <si>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</si>
  <si>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</si>
  <si>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</si>
  <si>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</si>
  <si>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</si>
  <si>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</si>
  <si>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</si>
  <si>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</si>
  <si>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</si>
  <si>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</si>
  <si>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</si>
  <si>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</si>
  <si>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</si>
  <si>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</si>
  <si>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</si>
  <si>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</si>
  <si>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</si>
  <si>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</si>
  <si>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</si>
  <si>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</si>
  <si>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</si>
  <si>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</si>
  <si>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</si>
  <si>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</si>
  <si>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</si>
  <si>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</si>
  <si>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</si>
  <si>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</si>
  <si>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</si>
  <si>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</si>
  <si>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</si>
  <si>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</si>
  <si>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</si>
  <si>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</si>
  <si>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</si>
  <si>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</si>
  <si>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</si>
  <si>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</si>
  <si>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</si>
  <si>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</si>
  <si>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</si>
  <si>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</si>
  <si>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</si>
  <si>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</si>
  <si>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</si>
  <si>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</si>
  <si>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</si>
  <si>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</si>
  <si>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</si>
  <si>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</si>
  <si>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</si>
  <si>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</si>
  <si>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</si>
  <si>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</si>
  <si>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</si>
  <si>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</si>
  <si>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</si>
  <si>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</si>
  <si>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</si>
  <si>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</si>
  <si>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</si>
  <si>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</si>
  <si>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</si>
  <si>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</si>
  <si>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</si>
  <si>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</si>
  <si>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</si>
  <si>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</si>
  <si>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</si>
  <si>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</si>
  <si>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</si>
  <si>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</si>
  <si>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</si>
  <si>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</si>
  <si>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</si>
  <si>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</si>
  <si>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</si>
  <si>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</si>
  <si>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</si>
  <si>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</si>
  <si>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</si>
  <si>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</si>
  <si>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</si>
  <si>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</si>
  <si>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</si>
  <si>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</si>
  <si>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</si>
  <si>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</si>
  <si>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</si>
  <si>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</si>
  <si>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</si>
  <si>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</si>
  <si>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</si>
  <si>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</si>
  <si>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</si>
  <si>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</si>
  <si>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</si>
  <si>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</si>
  <si>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</si>
  <si>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</si>
  <si>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</si>
  <si>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</si>
  <si>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</si>
  <si>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</si>
  <si>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</si>
  <si>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</si>
  <si>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</si>
  <si>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</si>
  <si>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</si>
  <si>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</si>
  <si>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</si>
  <si>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</si>
  <si>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</si>
  <si>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</si>
  <si>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</si>
  <si>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</si>
  <si>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</si>
  <si>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</si>
  <si>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</si>
  <si>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</si>
  <si>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</si>
  <si>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</si>
  <si>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</si>
  <si>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</si>
  <si>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</si>
  <si>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</si>
  <si>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</si>
  <si>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</si>
  <si>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</si>
  <si>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</si>
  <si>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</si>
  <si>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</si>
  <si>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</si>
  <si>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</si>
  <si>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</si>
  <si>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</si>
  <si>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</si>
  <si>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</si>
  <si>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</si>
  <si>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</si>
  <si>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</si>
  <si>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</si>
  <si>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</si>
  <si>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</si>
  <si>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</si>
  <si>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</si>
  <si>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</si>
  <si>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</si>
  <si>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</si>
  <si>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</si>
  <si>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</si>
  <si>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</si>
  <si>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</si>
  <si>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</si>
  <si>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</si>
  <si>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</si>
  <si>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</si>
  <si>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</si>
  <si>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</si>
  <si>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</si>
  <si>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</si>
  <si>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</si>
  <si>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</si>
  <si>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</si>
  <si>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</si>
  <si>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</si>
  <si>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</si>
  <si>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</si>
  <si>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</si>
  <si>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</si>
  <si>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</si>
  <si>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</si>
  <si>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</si>
  <si>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</si>
  <si>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</si>
  <si>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</si>
  <si>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</si>
  <si>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</si>
  <si>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</si>
  <si>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</si>
  <si>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</si>
  <si>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</si>
  <si>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</si>
  <si>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</si>
  <si>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</si>
  <si>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</si>
  <si>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</si>
  <si>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</si>
  <si>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</si>
  <si>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</si>
  <si>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</si>
  <si>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</si>
  <si>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</si>
  <si>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</si>
  <si>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</si>
  <si>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</si>
  <si>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</si>
  <si>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</si>
  <si>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</si>
  <si>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</si>
  <si>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</si>
  <si>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</si>
  <si>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</si>
  <si>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</si>
  <si>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</si>
  <si>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</si>
  <si>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</si>
  <si>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</si>
  <si>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</si>
  <si>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</si>
  <si>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</si>
  <si>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</si>
  <si>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</si>
  <si>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</si>
  <si>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</si>
  <si>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</si>
  <si>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</si>
  <si>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</si>
  <si>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</si>
  <si>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</si>
  <si>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</si>
  <si>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</si>
  <si>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</si>
  <si>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</si>
  <si>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</si>
  <si>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</si>
  <si>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</si>
  <si>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</si>
  <si>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</si>
  <si>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</si>
  <si>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</si>
  <si>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</si>
  <si>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</si>
  <si>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</si>
  <si>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</si>
  <si>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</si>
  <si>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</si>
  <si>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</si>
  <si>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</si>
  <si>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</si>
  <si>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</si>
  <si>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</si>
  <si>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</si>
  <si>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</si>
  <si>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</si>
  <si>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</si>
  <si>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</si>
  <si>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</si>
  <si>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</si>
  <si>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</si>
  <si>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</si>
  <si>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</si>
  <si>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</si>
  <si>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</si>
  <si>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</si>
  <si>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</si>
  <si>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</si>
  <si>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</si>
  <si>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</si>
  <si>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</si>
  <si>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</si>
  <si>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</si>
  <si>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</si>
  <si>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</si>
  <si>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</si>
  <si>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</si>
  <si>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</si>
  <si>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</si>
  <si>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</si>
  <si>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</si>
  <si>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</si>
  <si>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</si>
  <si>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</si>
  <si>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</si>
  <si>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</si>
  <si>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</si>
  <si>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</si>
  <si>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</si>
  <si>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</si>
  <si>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</si>
  <si>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</si>
  <si>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</si>
  <si>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</si>
  <si>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</si>
  <si>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</si>
  <si>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</si>
  <si>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</si>
  <si>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</si>
  <si>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</si>
  <si>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</si>
  <si>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</si>
  <si>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</si>
  <si>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</si>
  <si>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</si>
  <si>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</si>
  <si>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</si>
  <si>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</si>
  <si>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</si>
  <si>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</si>
  <si>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</si>
  <si>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</si>
  <si>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</si>
  <si>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</si>
  <si>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</si>
  <si>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</si>
  <si>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</si>
  <si>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</si>
  <si>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</si>
  <si>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</si>
  <si>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</si>
  <si>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</si>
  <si>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</si>
  <si>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</si>
  <si>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</si>
  <si>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</si>
  <si>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</si>
  <si>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</si>
  <si>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</si>
  <si>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</si>
  <si>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</si>
  <si>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</si>
  <si>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</si>
  <si>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</si>
  <si>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</si>
  <si>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</si>
  <si>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</si>
  <si>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</si>
  <si>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</si>
  <si>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</si>
  <si>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</si>
  <si>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</si>
  <si>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</si>
  <si>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</si>
  <si>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</si>
  <si>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</si>
  <si>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</si>
  <si>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</si>
  <si>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</si>
  <si>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</si>
  <si>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</si>
  <si>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</si>
  <si>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</si>
  <si>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</si>
  <si>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</si>
  <si>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</si>
  <si>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</si>
  <si>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</si>
  <si>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</si>
  <si>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</si>
  <si>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</si>
  <si>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</si>
  <si>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</si>
  <si>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</si>
  <si>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</si>
  <si>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</si>
  <si>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</si>
  <si>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</si>
  <si>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</si>
  <si>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</si>
  <si>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</si>
  <si>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</si>
  <si>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</si>
  <si>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</si>
  <si>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</si>
  <si>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</si>
  <si>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</si>
  <si>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</si>
  <si>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</si>
  <si>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</si>
  <si>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</si>
  <si>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</si>
  <si>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</si>
  <si>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</si>
  <si>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</si>
  <si>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</si>
  <si>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</si>
  <si>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</si>
  <si>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</si>
  <si>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</si>
  <si>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</si>
  <si>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</si>
  <si>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</si>
  <si>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</si>
  <si>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</si>
  <si>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</si>
  <si>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</si>
  <si>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</si>
  <si>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</si>
  <si>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</si>
  <si>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</si>
  <si>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</si>
  <si>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</si>
  <si>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</si>
  <si>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</si>
  <si>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</si>
  <si>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</si>
  <si>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</si>
  <si>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</si>
  <si>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</si>
  <si>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</si>
  <si>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</si>
  <si>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</si>
  <si>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</si>
  <si>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</si>
  <si>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</si>
  <si>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</si>
  <si>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</si>
  <si>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</si>
  <si>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</si>
  <si>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</si>
  <si>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</si>
  <si>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</si>
  <si>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</si>
  <si>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</si>
  <si>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</si>
  <si>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</si>
  <si>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</si>
  <si>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</si>
  <si>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</si>
  <si>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</si>
  <si>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</si>
  <si>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</si>
  <si>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</si>
  <si>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</si>
  <si>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</si>
  <si>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</si>
  <si>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</si>
  <si>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</si>
  <si>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</si>
  <si>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</si>
  <si>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</si>
  <si>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</si>
  <si>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</si>
  <si>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</si>
  <si>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</si>
  <si>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</si>
  <si>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</si>
  <si>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</si>
  <si>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</si>
  <si>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</si>
  <si>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</si>
  <si>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</si>
  <si>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</si>
  <si>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</si>
  <si>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</si>
  <si>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</si>
  <si>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</si>
  <si>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</si>
  <si>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</si>
  <si>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</si>
  <si>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</si>
  <si>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</si>
  <si>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</si>
  <si>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</si>
  <si>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</si>
  <si>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</si>
  <si>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</si>
  <si>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</si>
  <si>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</si>
  <si>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</si>
  <si>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</si>
  <si>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</si>
  <si>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</si>
  <si>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</si>
  <si>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</si>
  <si>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</si>
  <si>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</si>
  <si>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</si>
  <si>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</si>
  <si>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</si>
  <si>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</si>
  <si>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</si>
  <si>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</si>
  <si>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</si>
  <si>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</si>
  <si>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</si>
  <si>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</si>
  <si>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</si>
  <si>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</si>
  <si>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</si>
  <si>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</si>
  <si>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</si>
  <si>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</si>
  <si>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</si>
  <si>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</si>
  <si>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</si>
  <si>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</si>
  <si>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</si>
  <si>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</si>
  <si>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</si>
  <si>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</si>
  <si>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</si>
  <si>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</si>
  <si>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</si>
  <si>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</si>
  <si>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</si>
  <si>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</si>
  <si>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</si>
  <si>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</si>
  <si>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</si>
  <si>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</si>
  <si>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</si>
  <si>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</si>
  <si>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</si>
  <si>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</si>
  <si>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</si>
  <si>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</si>
  <si>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</si>
  <si>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</si>
  <si>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</si>
  <si>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</si>
  <si>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</si>
  <si>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</si>
  <si>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</si>
  <si>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</si>
  <si>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</si>
  <si>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</si>
  <si>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</si>
  <si>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</si>
  <si>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</si>
  <si>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</si>
  <si>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</si>
  <si>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</si>
  <si>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</si>
  <si>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</si>
  <si>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</si>
  <si>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</si>
  <si>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</si>
  <si>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</si>
  <si>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</si>
  <si>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</si>
  <si>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</si>
  <si>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</si>
  <si>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</si>
  <si>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</si>
  <si>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</si>
  <si>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</si>
  <si>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</si>
  <si>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</si>
  <si>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</si>
  <si>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</si>
  <si>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</si>
  <si>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</si>
  <si>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</si>
  <si>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</si>
  <si>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</si>
  <si>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</si>
  <si>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</si>
  <si>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</si>
  <si>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</si>
  <si>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</si>
  <si>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</si>
  <si>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</si>
  <si>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</si>
  <si>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</si>
  <si>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</si>
  <si>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</si>
  <si>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</si>
  <si>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</si>
  <si>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</si>
  <si>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</si>
  <si>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</si>
  <si>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</si>
  <si>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</si>
  <si>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</si>
  <si>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</si>
  <si>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</si>
  <si>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</si>
  <si>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</si>
  <si>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</si>
  <si>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</si>
  <si>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</si>
  <si>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</si>
  <si>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</si>
  <si>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</si>
  <si>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</si>
  <si>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</si>
  <si>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</si>
  <si>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</si>
  <si>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</si>
  <si>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</si>
  <si>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</si>
  <si>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</si>
  <si>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</si>
  <si>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</si>
  <si>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</si>
  <si>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</si>
  <si>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</si>
  <si>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</si>
  <si>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</si>
  <si>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</si>
  <si>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</si>
  <si>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</si>
  <si>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</si>
  <si>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</si>
  <si>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</si>
  <si>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</si>
  <si>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</si>
  <si>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</si>
  <si>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</si>
  <si>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</si>
  <si>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</si>
  <si>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</si>
  <si>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</si>
  <si>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</si>
  <si>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</si>
  <si>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</si>
  <si>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</si>
  <si>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</si>
  <si>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</si>
  <si>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</si>
  <si>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</si>
  <si>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</si>
  <si>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</si>
  <si>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</si>
  <si>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</si>
  <si>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</si>
  <si>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</si>
  <si>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</si>
  <si>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</si>
  <si>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</si>
  <si>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</si>
  <si>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</si>
  <si>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</si>
  <si>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</si>
  <si>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</si>
  <si>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</si>
  <si>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</si>
  <si>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</si>
  <si>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</si>
  <si>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</si>
  <si>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</si>
  <si>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</si>
  <si>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</si>
  <si>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</si>
  <si>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</si>
  <si>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</si>
  <si>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</si>
  <si>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</si>
  <si>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</si>
  <si>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</si>
  <si>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</si>
  <si>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</si>
  <si>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</si>
  <si>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</si>
  <si>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</si>
  <si>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</si>
  <si>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</si>
  <si>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</si>
  <si>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</si>
  <si>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</si>
  <si>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</si>
  <si>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</si>
  <si>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</si>
  <si>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</si>
  <si>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</si>
  <si>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</si>
  <si>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</si>
  <si>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</si>
  <si>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</si>
  <si>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</si>
  <si>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</si>
  <si>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</si>
  <si>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</si>
  <si>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</si>
  <si>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</si>
  <si>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</si>
  <si>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</si>
  <si>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</si>
  <si>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</si>
  <si>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</si>
  <si>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</si>
  <si>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</si>
  <si>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</si>
  <si>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</si>
  <si>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</si>
  <si>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</si>
  <si>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</si>
  <si>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</si>
  <si>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</si>
  <si>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</si>
  <si>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</si>
  <si>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</si>
  <si>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</si>
  <si>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</si>
  <si>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</si>
  <si>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</si>
  <si>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</si>
  <si>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</si>
  <si>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</si>
  <si>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</si>
  <si>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</si>
  <si>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</si>
  <si>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</si>
  <si>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</si>
  <si>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</si>
  <si>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</si>
  <si>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</si>
  <si>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</si>
  <si>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</si>
  <si>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</si>
  <si>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</si>
  <si>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</si>
  <si>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</si>
  <si>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</si>
  <si>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</si>
  <si>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</si>
  <si>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</si>
  <si>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</si>
  <si>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</si>
  <si>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</si>
  <si>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</si>
  <si>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</si>
  <si>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</si>
  <si>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</si>
  <si>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</si>
  <si>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</si>
  <si>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</si>
  <si>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</si>
  <si>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</si>
  <si>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</si>
  <si>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</si>
  <si>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</si>
  <si>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</si>
  <si>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</si>
  <si>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</si>
  <si>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</si>
  <si>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</si>
  <si>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</si>
  <si>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</si>
  <si>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</si>
  <si>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</si>
  <si>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</si>
  <si>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</si>
  <si>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</si>
  <si>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</si>
  <si>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</si>
  <si>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</si>
  <si>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</si>
  <si>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</si>
  <si>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</si>
  <si>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</si>
  <si>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</si>
  <si>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</si>
  <si>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</si>
  <si>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</si>
  <si>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</si>
  <si>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</si>
  <si>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</si>
  <si>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</si>
  <si>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</si>
  <si>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</si>
  <si>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</si>
  <si>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</si>
  <si>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</si>
  <si>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</si>
  <si>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</si>
  <si>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</si>
  <si>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</si>
  <si>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</si>
  <si>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</si>
  <si>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</si>
  <si>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</si>
  <si>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</si>
  <si>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</si>
  <si>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</si>
  <si>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</si>
  <si>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</si>
  <si>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</si>
  <si>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</si>
  <si>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</si>
  <si>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</si>
  <si>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</si>
  <si>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</si>
  <si>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</si>
  <si>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</si>
  <si>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</si>
  <si>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</si>
  <si>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</si>
  <si>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</si>
  <si>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</si>
  <si>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</si>
  <si>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</si>
  <si>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</si>
  <si>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</si>
  <si>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</si>
  <si>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</si>
  <si>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</si>
  <si>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</si>
  <si>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</si>
  <si>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</si>
  <si>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</si>
  <si>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</si>
  <si>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</si>
  <si>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</si>
  <si>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</si>
  <si>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</si>
  <si>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</si>
  <si>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</si>
  <si>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</si>
  <si>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</si>
  <si>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</si>
  <si>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</si>
  <si>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</si>
  <si>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</si>
  <si>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</si>
  <si>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</si>
  <si>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</si>
  <si>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</si>
  <si>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</si>
  <si>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</si>
  <si>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</si>
  <si>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</si>
  <si>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</si>
  <si>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</si>
  <si>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</si>
  <si>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</si>
  <si>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</si>
  <si>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</si>
  <si>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</si>
  <si>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</si>
  <si>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</si>
  <si>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</si>
  <si>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</si>
  <si>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</si>
  <si>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</si>
  <si>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</si>
  <si>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</si>
  <si>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</si>
  <si>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</si>
  <si>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</si>
  <si>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</si>
  <si>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</si>
  <si>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</si>
  <si>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</si>
  <si>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</si>
  <si>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</si>
  <si>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</si>
  <si>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</si>
  <si>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</si>
  <si>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</si>
  <si>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</si>
  <si>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</si>
  <si>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</si>
  <si>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</si>
  <si>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</si>
  <si>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</si>
  <si>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</si>
  <si>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</si>
  <si>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</si>
  <si>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</si>
  <si>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</si>
  <si>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</si>
  <si>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</si>
  <si>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</si>
  <si>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</si>
  <si>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</si>
  <si>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</si>
  <si>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</si>
  <si>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</si>
  <si>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</si>
  <si>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</si>
  <si>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</si>
  <si>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</si>
  <si>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</si>
  <si>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</si>
  <si>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</si>
  <si>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</si>
  <si>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</si>
  <si>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</si>
  <si>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</si>
  <si>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</si>
  <si>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</si>
  <si>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</si>
  <si>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</si>
  <si>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</si>
  <si>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</si>
  <si>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</si>
  <si>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</si>
  <si>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</si>
  <si>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</si>
  <si>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</si>
  <si>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</si>
  <si>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</si>
  <si>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</si>
  <si>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</si>
  <si>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</si>
  <si>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</si>
  <si>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</si>
  <si>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</si>
  <si>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</si>
  <si>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</si>
  <si>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</si>
  <si>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</si>
  <si>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</si>
  <si>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</si>
  <si>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</si>
  <si>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</si>
  <si>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</si>
  <si>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</si>
  <si>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</si>
  <si>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</si>
  <si>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</si>
  <si>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</si>
  <si>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</si>
  <si>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</si>
  <si>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</si>
  <si>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</si>
  <si>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</si>
  <si>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</si>
  <si>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</si>
  <si>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</si>
  <si>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</si>
  <si>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</si>
  <si>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</si>
  <si>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</si>
  <si>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</si>
  <si>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</si>
  <si>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</si>
  <si>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</si>
  <si>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</si>
  <si>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</si>
  <si>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</si>
  <si>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</si>
  <si>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</si>
  <si>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</si>
  <si>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</si>
  <si>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</si>
  <si>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</si>
  <si>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</si>
  <si>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</si>
  <si>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</si>
  <si>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</si>
  <si>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</si>
  <si>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</si>
  <si>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</si>
  <si>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</si>
  <si>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</si>
  <si>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</si>
  <si>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</si>
  <si>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</si>
  <si>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</si>
  <si>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</si>
  <si>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</si>
  <si>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</si>
  <si>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</si>
  <si>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</si>
  <si>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</si>
  <si>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</si>
  <si>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</si>
  <si>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</si>
  <si>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</si>
  <si>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</si>
  <si>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</si>
  <si>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</si>
  <si>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</si>
  <si>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</si>
  <si>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</si>
  <si>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</si>
  <si>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</si>
  <si>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</si>
  <si>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</si>
  <si>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</si>
  <si>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</si>
  <si>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</si>
  <si>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</si>
  <si>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</si>
  <si>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</si>
  <si>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</si>
  <si>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</si>
  <si>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</si>
  <si>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</si>
  <si>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</si>
  <si>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</si>
  <si>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</si>
  <si>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</si>
  <si>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</si>
  <si>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</si>
  <si>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</si>
  <si>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</si>
  <si>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</si>
  <si>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</si>
  <si>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</si>
  <si>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</si>
  <si>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</si>
  <si>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</si>
  <si>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</si>
  <si>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</si>
  <si>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</si>
  <si>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</si>
  <si>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</si>
  <si>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</si>
  <si>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</si>
  <si>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</si>
  <si>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</si>
  <si>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</si>
  <si>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</si>
  <si>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</si>
  <si>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</si>
  <si>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</si>
  <si>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</si>
  <si>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</si>
  <si>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</si>
  <si>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</si>
  <si>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</si>
  <si>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</si>
  <si>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</si>
  <si>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</si>
  <si>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</si>
  <si>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</si>
  <si>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</si>
  <si>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</si>
  <si>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</si>
  <si>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</si>
  <si>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</si>
  <si>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</si>
  <si>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</si>
  <si>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</si>
  <si>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</si>
  <si>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</si>
  <si>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</si>
  <si>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</si>
  <si>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</si>
  <si>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</si>
  <si>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</si>
  <si>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</si>
  <si>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</si>
  <si>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</si>
  <si>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</si>
  <si>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</si>
  <si>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</si>
  <si>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</si>
  <si>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</si>
  <si>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</si>
  <si>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</si>
  <si>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</si>
  <si>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</si>
  <si>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</si>
  <si>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</si>
  <si>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</si>
  <si>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</si>
  <si>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</si>
  <si>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</si>
  <si>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</si>
  <si>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</si>
  <si>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</si>
  <si>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</si>
  <si>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</si>
  <si>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</si>
  <si>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</si>
  <si>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</si>
  <si>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</si>
  <si>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</si>
  <si>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</si>
  <si>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</si>
  <si>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</si>
  <si>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</si>
  <si>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</si>
  <si>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</si>
  <si>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</si>
  <si>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</si>
  <si>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</si>
  <si>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</si>
  <si>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</si>
  <si>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</si>
  <si>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</si>
  <si>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</si>
  <si>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</si>
  <si>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</si>
  <si>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</si>
  <si>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</si>
  <si>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</si>
  <si>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</si>
  <si>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</si>
  <si>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</si>
  <si>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</si>
  <si>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</si>
  <si>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</si>
  <si>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</si>
  <si>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</si>
  <si>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</si>
  <si>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</si>
  <si>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</si>
  <si>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</si>
  <si>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</si>
  <si>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</si>
  <si>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</si>
  <si>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</si>
  <si>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</si>
  <si>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</si>
  <si>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</si>
  <si>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</si>
  <si>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</si>
  <si>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</si>
  <si>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</si>
  <si>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</si>
  <si>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</si>
  <si>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</si>
  <si>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</si>
  <si>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</si>
  <si>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</si>
  <si>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</si>
  <si>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</si>
  <si>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</si>
  <si>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</si>
  <si>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</si>
  <si>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</si>
  <si>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</si>
  <si>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</si>
  <si>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</si>
  <si>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</si>
  <si>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</si>
  <si>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</si>
  <si>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</si>
  <si>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</si>
  <si>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</si>
  <si>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</si>
  <si>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</si>
  <si>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</si>
  <si>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</si>
  <si>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</si>
  <si>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</si>
  <si>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</si>
  <si>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</si>
  <si>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</si>
  <si>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</si>
  <si>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</si>
  <si>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</si>
  <si>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</si>
  <si>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</si>
  <si>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</si>
  <si>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</si>
  <si>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</si>
  <si>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</si>
  <si>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</si>
  <si>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</si>
  <si>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</si>
  <si>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</si>
  <si>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</si>
  <si>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</si>
  <si>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</si>
  <si>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</si>
  <si>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</si>
  <si>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</si>
  <si>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</si>
  <si>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</si>
  <si>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</si>
  <si>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</si>
  <si>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</si>
  <si>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</si>
  <si>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</si>
  <si>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</si>
  <si>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</si>
  <si>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</si>
  <si>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</si>
  <si>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</si>
  <si>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</si>
  <si>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</si>
  <si>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</si>
  <si>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</si>
  <si>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</si>
  <si>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</si>
  <si>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</si>
  <si>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</si>
  <si>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</si>
  <si>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</si>
  <si>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</si>
  <si>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</si>
  <si>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</si>
  <si>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</si>
  <si>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</si>
  <si>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</si>
  <si>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</si>
  <si>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</si>
  <si>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</si>
  <si>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</si>
  <si>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</si>
  <si>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</si>
  <si>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</si>
  <si>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</si>
  <si>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</si>
  <si>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</si>
  <si>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</si>
  <si>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</si>
  <si>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</si>
  <si>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</si>
  <si>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</si>
  <si>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</si>
  <si>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</si>
  <si>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</si>
  <si>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</si>
  <si>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</si>
  <si>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</si>
  <si>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</si>
  <si>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</si>
  <si>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</si>
  <si>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</si>
  <si>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</si>
  <si>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</si>
  <si>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</si>
  <si>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</si>
  <si>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</si>
  <si>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</si>
  <si>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</si>
  <si>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</si>
  <si>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</si>
  <si>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</si>
  <si>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</si>
  <si>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</si>
  <si>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</si>
  <si>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</si>
  <si>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</si>
  <si>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</si>
  <si>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</si>
  <si>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</si>
  <si>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</si>
  <si>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</si>
  <si>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</si>
  <si>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</si>
  <si>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</si>
  <si>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</si>
  <si>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</si>
  <si>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</si>
  <si>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</si>
  <si>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</si>
  <si>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</si>
  <si>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</si>
  <si>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</si>
  <si>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</si>
  <si>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</si>
  <si>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</si>
  <si>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</si>
  <si>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</si>
  <si>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</si>
  <si>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</si>
  <si>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</si>
  <si>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</si>
  <si>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</si>
  <si>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</si>
  <si>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</si>
  <si>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</si>
  <si>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</si>
  <si>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</si>
  <si>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</si>
  <si>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</si>
  <si>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</si>
  <si>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</si>
  <si>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</si>
  <si>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</si>
  <si>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</si>
  <si>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</si>
  <si>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</si>
  <si>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</si>
  <si>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</si>
  <si>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</si>
  <si>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</si>
  <si>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</si>
  <si>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</si>
  <si>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</si>
  <si>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</si>
  <si>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</si>
  <si>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</si>
  <si>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</si>
  <si>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</si>
  <si>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</si>
  <si>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</si>
  <si>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</si>
  <si>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</si>
  <si>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</si>
  <si>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</si>
  <si>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</si>
  <si>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</si>
  <si>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</si>
  <si>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</si>
  <si>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</si>
  <si>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</si>
  <si>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</si>
  <si>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</si>
  <si>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</si>
  <si>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</si>
  <si>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</si>
  <si>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</si>
  <si>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</si>
  <si>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</si>
  <si>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</si>
  <si>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</si>
  <si>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</si>
  <si>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</si>
  <si>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</si>
  <si>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</si>
  <si>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</si>
  <si>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</si>
  <si>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</si>
  <si>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</si>
  <si>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</si>
  <si>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</si>
  <si>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</si>
  <si>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</si>
  <si>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</si>
  <si>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</si>
  <si>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</si>
  <si>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</si>
  <si>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</si>
  <si>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</si>
  <si>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</si>
  <si>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</si>
  <si>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</si>
  <si>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</si>
  <si>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</si>
  <si>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</si>
  <si>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</si>
  <si>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</si>
  <si>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</si>
  <si>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</si>
  <si>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</si>
  <si>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</si>
  <si>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</si>
  <si>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</si>
  <si>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</si>
  <si>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</si>
  <si>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</si>
  <si>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</si>
  <si>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</si>
  <si>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</si>
  <si>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</si>
  <si>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</si>
  <si>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</si>
  <si>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</si>
  <si>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</si>
  <si>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</si>
  <si>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</si>
  <si>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</si>
  <si>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</si>
  <si>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</si>
  <si>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</si>
  <si>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</si>
  <si>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</si>
  <si>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</si>
  <si>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</si>
  <si>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</si>
  <si>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</si>
  <si>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</si>
  <si>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</si>
  <si>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</si>
  <si>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</si>
  <si>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</si>
  <si>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</si>
  <si>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</si>
  <si>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</si>
  <si>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</si>
  <si>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</si>
  <si>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</si>
  <si>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</si>
  <si>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</si>
  <si>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</si>
  <si>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</si>
  <si>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</si>
  <si>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</si>
  <si>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</si>
  <si>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</si>
  <si>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</si>
  <si>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</si>
  <si>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</si>
  <si>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</si>
  <si>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</si>
  <si>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</si>
  <si>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</si>
  <si>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</si>
  <si>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</si>
  <si>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</si>
  <si>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</si>
  <si>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</si>
  <si>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</si>
  <si>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</si>
  <si>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</si>
  <si>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</si>
  <si>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</si>
  <si>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</si>
  <si>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</si>
  <si>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</si>
  <si>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</si>
  <si>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</si>
  <si>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</si>
  <si>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</si>
  <si>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</si>
  <si>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</si>
  <si>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</si>
  <si>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</si>
  <si>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</si>
  <si>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</si>
  <si>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</si>
  <si>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</si>
  <si>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</si>
  <si>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</si>
  <si>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</si>
  <si>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</si>
  <si>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</si>
  <si>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</si>
  <si>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</si>
  <si>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</si>
  <si>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</si>
  <si>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</si>
  <si>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</si>
  <si>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</si>
  <si>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</si>
  <si>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</si>
  <si>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</si>
  <si>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</si>
  <si>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</si>
  <si>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</si>
  <si>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</si>
  <si>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</si>
  <si>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</si>
  <si>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</si>
  <si>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</si>
  <si>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</si>
  <si>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</si>
  <si>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</si>
  <si>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</si>
  <si>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</si>
  <si>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</si>
  <si>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</si>
  <si>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</si>
  <si>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</si>
  <si>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</si>
  <si>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</si>
  <si>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</si>
  <si>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</si>
  <si>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</si>
  <si>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</si>
  <si>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</si>
  <si>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</si>
  <si>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</si>
  <si>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</si>
  <si>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</si>
  <si>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</si>
  <si>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</si>
  <si>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</si>
  <si>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</si>
  <si>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</si>
  <si>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</si>
  <si>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</si>
  <si>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</si>
  <si>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</si>
  <si>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</si>
  <si>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</si>
  <si>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</si>
  <si>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</si>
  <si>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</si>
  <si>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</si>
  <si>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</si>
  <si>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</si>
  <si>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</si>
  <si>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</si>
  <si>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</si>
  <si>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</si>
  <si>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</si>
  <si>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</si>
  <si>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</si>
  <si>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</si>
  <si>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</si>
  <si>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</si>
  <si>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</si>
  <si>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</si>
  <si>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</si>
  <si>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</si>
  <si>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</si>
  <si>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</si>
  <si>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</si>
  <si>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</si>
  <si>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</si>
  <si>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</si>
  <si>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</si>
  <si>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</si>
  <si>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</si>
  <si>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</si>
  <si>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</si>
  <si>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</si>
  <si>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</si>
  <si>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</si>
  <si>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</si>
  <si>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</si>
  <si>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</si>
  <si>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</si>
  <si>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</si>
  <si>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</si>
  <si>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</si>
  <si>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</si>
  <si>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</si>
  <si>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</si>
  <si>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</si>
  <si>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</si>
  <si>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</si>
  <si>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</si>
  <si>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</si>
  <si>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</si>
  <si>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</si>
  <si>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</si>
  <si>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</si>
  <si>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</si>
  <si>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</si>
  <si>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</si>
  <si>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</si>
  <si>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</si>
  <si>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</si>
  <si>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</si>
  <si>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</si>
  <si>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</si>
  <si>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</si>
  <si>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</si>
  <si>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</si>
  <si>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</si>
  <si>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</si>
  <si>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</si>
  <si>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</si>
  <si>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</si>
  <si>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</si>
  <si>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</si>
  <si>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</si>
  <si>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</si>
  <si>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</si>
  <si>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</si>
  <si>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</si>
  <si>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</si>
  <si>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</si>
  <si>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</si>
  <si>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</si>
  <si>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</si>
  <si>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</si>
  <si>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</si>
  <si>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</si>
  <si>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</si>
  <si>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</si>
  <si>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</si>
  <si>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</si>
  <si>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</si>
  <si>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</si>
  <si>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</si>
  <si>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</si>
  <si>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</si>
  <si>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</si>
  <si>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</si>
  <si>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</si>
  <si>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</si>
  <si>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</si>
  <si>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</si>
  <si>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</si>
  <si>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</si>
  <si>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</si>
  <si>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</si>
  <si>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</si>
  <si>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</si>
  <si>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</si>
  <si>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</si>
  <si>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</si>
  <si>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</si>
  <si>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</si>
  <si>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</si>
  <si>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</si>
  <si>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</si>
  <si>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</si>
  <si>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</si>
  <si>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</si>
  <si>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</si>
  <si>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</si>
  <si>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</si>
  <si>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</si>
  <si>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</si>
  <si>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</si>
  <si>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</si>
  <si>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</si>
  <si>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</si>
  <si>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</si>
  <si>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</si>
  <si>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</si>
  <si>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</si>
  <si>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</si>
  <si>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</si>
  <si>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</si>
  <si>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</si>
  <si>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</si>
  <si>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</si>
  <si>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</si>
  <si>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</si>
  <si>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</si>
  <si>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</si>
  <si>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</si>
  <si>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</si>
  <si>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</si>
  <si>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</si>
  <si>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</si>
  <si>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</si>
  <si>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</si>
  <si>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</si>
  <si>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</si>
  <si>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</si>
  <si>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</si>
  <si>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</si>
  <si>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</si>
  <si>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</si>
  <si>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</si>
  <si>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</si>
  <si>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</si>
  <si>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</si>
  <si>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</si>
  <si>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</si>
  <si>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</si>
  <si>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</si>
  <si>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</si>
  <si>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</si>
  <si>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</si>
  <si>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</si>
  <si>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</si>
  <si>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</si>
  <si>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</si>
  <si>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</si>
  <si>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</si>
  <si>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</si>
  <si>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</si>
  <si>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</si>
  <si>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</si>
  <si>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</si>
  <si>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</si>
  <si>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</si>
  <si>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</si>
  <si>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</si>
  <si>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</si>
  <si>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</si>
  <si>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</si>
  <si>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</si>
  <si>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</si>
  <si>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</si>
  <si>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</si>
  <si>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</si>
  <si>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</si>
  <si>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</si>
  <si>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</si>
  <si>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</si>
  <si>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</si>
  <si>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</si>
  <si>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</si>
  <si>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</si>
  <si>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</si>
  <si>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</si>
  <si>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</si>
  <si>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</si>
  <si>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</si>
  <si>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</si>
  <si>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</si>
  <si>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</si>
  <si>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</si>
  <si>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</si>
  <si>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</si>
  <si>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</si>
  <si>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</si>
  <si>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</si>
  <si>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</si>
  <si>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</si>
  <si>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</si>
  <si>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</si>
  <si>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</si>
  <si>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</si>
  <si>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</si>
  <si>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</si>
  <si>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</si>
  <si>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</si>
  <si>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</si>
  <si>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</si>
  <si>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</si>
  <si>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</si>
  <si>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</si>
  <si>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</si>
  <si>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</si>
  <si>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</si>
  <si>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</si>
  <si>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</si>
  <si>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</si>
  <si>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</si>
  <si>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</si>
  <si>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</si>
  <si>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</si>
  <si>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</si>
  <si>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</si>
  <si>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</si>
  <si>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</si>
  <si>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</si>
  <si>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</si>
  <si>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</si>
  <si>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</si>
  <si>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</si>
  <si>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</si>
  <si>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</si>
  <si>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</si>
  <si>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</si>
  <si>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</si>
  <si>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</si>
  <si>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</si>
  <si>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</si>
  <si>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</si>
  <si>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</si>
  <si>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</si>
  <si>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</si>
  <si>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</si>
  <si>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</si>
  <si>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</si>
  <si>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</si>
  <si>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</si>
  <si>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</si>
  <si>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</si>
  <si>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</si>
  <si>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</si>
  <si>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</si>
  <si>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</si>
  <si>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</si>
  <si>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</si>
  <si>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</si>
  <si>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</si>
  <si>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</si>
  <si>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</si>
  <si>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</si>
  <si>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</si>
  <si>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</si>
  <si>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</si>
  <si>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</si>
  <si>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</si>
  <si>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</si>
  <si>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</si>
  <si>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</si>
  <si>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</si>
  <si>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</si>
  <si>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</si>
  <si>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</si>
  <si>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</si>
  <si>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</si>
  <si>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</si>
  <si>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</si>
  <si>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</si>
  <si>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</si>
  <si>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</si>
  <si>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</si>
  <si>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</si>
  <si>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</si>
  <si>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</si>
  <si>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</si>
  <si>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</si>
  <si>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</si>
  <si>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</si>
  <si>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</si>
  <si>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</si>
  <si>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</si>
  <si>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</si>
  <si>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</si>
  <si>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</si>
  <si>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</si>
  <si>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</si>
  <si>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</si>
  <si>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</si>
  <si>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</si>
  <si>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</si>
  <si>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</si>
  <si>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</si>
  <si>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</si>
  <si>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</si>
  <si>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</si>
  <si>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</si>
  <si>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</si>
  <si>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</si>
  <si>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</si>
  <si>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</si>
  <si>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</si>
  <si>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</si>
  <si>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</si>
  <si>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</si>
  <si>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</si>
  <si>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</si>
  <si>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</si>
  <si>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</si>
  <si>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</si>
  <si>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</si>
  <si>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</si>
  <si>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</si>
  <si>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</si>
  <si>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</si>
  <si>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</si>
  <si>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</si>
  <si>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</si>
  <si>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</si>
  <si>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</si>
  <si>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</si>
  <si>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</si>
  <si>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</si>
  <si>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</si>
  <si>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</si>
  <si>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</si>
  <si>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</si>
  <si>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</si>
  <si>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</si>
  <si>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</si>
  <si>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</si>
  <si>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</si>
  <si>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</si>
  <si>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</si>
  <si>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</si>
  <si>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</si>
  <si>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</si>
  <si>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</si>
  <si>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</si>
  <si>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</si>
  <si>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</si>
  <si>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</si>
  <si>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</si>
  <si>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</si>
  <si>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</si>
  <si>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</si>
  <si>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</si>
  <si>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</si>
  <si>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</si>
  <si>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</si>
  <si>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</si>
  <si>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</si>
  <si>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</si>
  <si>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</si>
  <si>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</si>
  <si>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</si>
  <si>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</si>
  <si>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</si>
  <si>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</si>
  <si>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</si>
  <si>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</si>
  <si>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</si>
  <si>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</si>
  <si>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</si>
  <si>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</si>
  <si>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</si>
  <si>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</si>
  <si>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</si>
  <si>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</si>
  <si>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</si>
  <si>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</si>
  <si>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</si>
  <si>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</si>
  <si>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</si>
  <si>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</si>
  <si>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</si>
  <si>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</si>
  <si>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</si>
  <si>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</si>
  <si>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</si>
  <si>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</si>
  <si>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</si>
  <si>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</si>
  <si>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</si>
  <si>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</si>
  <si>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</si>
  <si>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</si>
  <si>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</si>
  <si>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</si>
  <si>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</si>
  <si>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</si>
  <si>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</si>
  <si>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</si>
  <si>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</si>
  <si>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</si>
  <si>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</si>
  <si>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</si>
  <si>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</si>
  <si>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</si>
  <si>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</si>
  <si>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</si>
  <si>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</si>
  <si>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</si>
  <si>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</si>
  <si>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</si>
  <si>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</si>
  <si>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</si>
  <si>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</si>
  <si>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</si>
  <si>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</si>
  <si>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</si>
  <si>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</si>
  <si>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</si>
  <si>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</si>
  <si>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</si>
  <si>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</si>
  <si>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</si>
  <si>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</si>
  <si>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</si>
  <si>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</si>
  <si>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</si>
  <si>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</si>
  <si>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</si>
  <si>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</si>
  <si>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</si>
  <si>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</si>
  <si>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</si>
  <si>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</si>
  <si>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</si>
  <si>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</si>
  <si>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</si>
  <si>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</si>
  <si>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</si>
  <si>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</si>
  <si>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</si>
  <si>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</si>
  <si>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</si>
  <si>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</si>
  <si>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</si>
  <si>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</si>
  <si>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</si>
  <si>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</si>
  <si>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</si>
  <si>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</si>
  <si>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</si>
  <si>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</si>
  <si>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</si>
  <si>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</si>
  <si>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</si>
  <si>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</si>
  <si>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</si>
  <si>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</si>
  <si>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</si>
  <si>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</si>
  <si>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</si>
  <si>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</si>
  <si>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</si>
  <si>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</si>
  <si>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</si>
  <si>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</si>
  <si>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</si>
  <si>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</si>
  <si>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</si>
  <si>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</si>
  <si>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</si>
  <si>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</si>
  <si>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</si>
  <si>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</si>
  <si>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</si>
  <si>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</si>
  <si>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</si>
  <si>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</si>
  <si>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</si>
  <si>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</si>
  <si>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</si>
  <si>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</si>
  <si>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</si>
  <si>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</si>
  <si>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</si>
  <si>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</si>
  <si>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</si>
  <si>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</si>
  <si>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</si>
  <si>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</si>
  <si>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</si>
  <si>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</si>
  <si>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</si>
  <si>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</si>
  <si>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</si>
  <si>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</si>
  <si>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</si>
  <si>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</si>
  <si>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</si>
  <si>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</si>
  <si>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</si>
  <si>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</si>
  <si>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</si>
  <si>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</si>
  <si>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</si>
  <si>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</si>
  <si>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</si>
  <si>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</si>
  <si>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</si>
  <si>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</si>
  <si>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</si>
  <si>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</si>
  <si>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</si>
  <si>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</si>
  <si>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</si>
  <si>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</si>
  <si>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</si>
  <si>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</si>
  <si>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</si>
  <si>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</si>
  <si>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</si>
  <si>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</si>
  <si>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</si>
  <si>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</si>
  <si>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</si>
  <si>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</si>
  <si>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</si>
  <si>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</si>
  <si>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</si>
  <si>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</si>
  <si>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</si>
  <si>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</si>
  <si>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</si>
  <si>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</si>
  <si>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</si>
  <si>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</si>
  <si>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</si>
  <si>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</si>
  <si>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</si>
  <si>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</si>
  <si>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</si>
  <si>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</si>
  <si>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</si>
  <si>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</si>
  <si>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</si>
  <si>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</si>
  <si>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</si>
  <si>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</si>
  <si>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</si>
  <si>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</si>
  <si>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</si>
  <si>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</si>
  <si>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</si>
  <si>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</si>
  <si>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</si>
  <si>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</si>
  <si>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</si>
  <si>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</si>
  <si>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</si>
  <si>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</si>
  <si>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</si>
  <si>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</si>
  <si>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</si>
  <si>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</si>
  <si>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</si>
  <si>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</si>
  <si>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</si>
  <si>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</si>
  <si>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</si>
  <si>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</si>
  <si>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</si>
  <si>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</si>
  <si>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</si>
  <si>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</si>
  <si>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</si>
  <si>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</si>
  <si>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</si>
  <si>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</si>
  <si>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</si>
  <si>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</si>
  <si>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</si>
  <si>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</si>
  <si>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</si>
  <si>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</si>
  <si>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</si>
  <si>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</si>
  <si>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</si>
  <si>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</si>
  <si>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</si>
  <si>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</si>
  <si>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</si>
  <si>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</si>
  <si>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</si>
  <si>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</si>
  <si>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</si>
  <si>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</si>
  <si>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</si>
  <si>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</si>
  <si>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</si>
  <si>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</si>
  <si>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</si>
  <si>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</si>
  <si>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</si>
  <si>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</si>
  <si>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</si>
  <si>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</si>
  <si>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</si>
  <si>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</si>
  <si>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</si>
  <si>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</si>
  <si>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</si>
  <si>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</si>
  <si>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</si>
  <si>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</si>
  <si>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</si>
  <si>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</si>
  <si>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</si>
  <si>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</si>
  <si>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</si>
  <si>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</si>
  <si>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</si>
  <si>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</si>
  <si>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</si>
  <si>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</si>
  <si>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</si>
  <si>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</si>
  <si>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</si>
  <si>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</si>
  <si>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</si>
  <si>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</si>
  <si>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</si>
  <si>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</si>
  <si>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</si>
  <si>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</si>
  <si>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</si>
  <si>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</si>
  <si>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</si>
  <si>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</si>
  <si>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</si>
  <si>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</si>
  <si>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</si>
  <si>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</si>
  <si>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</si>
  <si>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</si>
  <si>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</si>
  <si>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</si>
  <si>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</si>
  <si>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</si>
  <si>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</si>
  <si>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</si>
  <si>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</si>
  <si>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</si>
  <si>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</si>
  <si>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</si>
  <si>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</si>
  <si>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</si>
  <si>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</si>
  <si>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</si>
  <si>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</si>
  <si>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</si>
  <si>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</si>
  <si>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</si>
  <si>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</si>
  <si>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</si>
  <si>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</si>
  <si>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</si>
  <si>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</si>
  <si>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</si>
  <si>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</si>
  <si>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</si>
  <si>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</si>
  <si>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</si>
  <si>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</si>
  <si>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</si>
  <si>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</si>
  <si>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</si>
  <si>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</si>
  <si>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</si>
  <si>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</si>
  <si>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</si>
  <si>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</si>
  <si>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</si>
  <si>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</si>
  <si>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</si>
  <si>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</si>
  <si>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</si>
  <si>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</si>
  <si>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</si>
  <si>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</si>
  <si>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</si>
  <si>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</si>
  <si>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</si>
  <si>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</si>
  <si>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</si>
  <si>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</si>
  <si>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</si>
  <si>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</si>
  <si>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</si>
  <si>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</si>
  <si>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</si>
  <si>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</si>
  <si>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</si>
  <si>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</si>
  <si>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</si>
  <si>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</si>
  <si>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</si>
  <si>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</si>
  <si>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</si>
  <si>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</si>
  <si>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</si>
  <si>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</si>
  <si>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</si>
  <si>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</si>
  <si>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</si>
  <si>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</si>
  <si>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</si>
  <si>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</si>
  <si>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</si>
  <si>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</si>
  <si>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</si>
  <si>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</si>
  <si>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</si>
  <si>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</si>
  <si>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</si>
  <si>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</si>
  <si>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</si>
  <si>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</si>
  <si>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</si>
  <si>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</si>
  <si>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</si>
  <si>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</si>
  <si>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</si>
  <si>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</si>
  <si>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</si>
  <si>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</si>
  <si>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</si>
  <si>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</si>
  <si>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</si>
  <si>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</si>
  <si>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</si>
  <si>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</si>
  <si>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</si>
  <si>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</si>
  <si>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</si>
  <si>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</si>
  <si>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</si>
  <si>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</si>
  <si>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</si>
  <si>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</si>
  <si>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</si>
  <si>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</si>
  <si>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</si>
  <si>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</si>
  <si>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</si>
  <si>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</si>
  <si>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</si>
  <si>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</si>
  <si>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</si>
  <si>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</si>
  <si>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</si>
  <si>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</si>
  <si>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</si>
  <si>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</si>
  <si>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</si>
  <si>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</si>
  <si>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</si>
  <si>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</si>
  <si>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</si>
  <si>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</si>
  <si>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</si>
  <si>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</si>
  <si>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</si>
  <si>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</si>
  <si>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</si>
  <si>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</si>
  <si>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</si>
  <si>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</si>
  <si>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</si>
  <si>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</si>
  <si>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</si>
  <si>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</si>
  <si>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</si>
  <si>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</si>
  <si>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</si>
  <si>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</si>
  <si>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</si>
  <si>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</si>
  <si>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</si>
  <si>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</si>
  <si>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</si>
  <si>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</si>
  <si>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</si>
  <si>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</si>
  <si>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</si>
  <si>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</si>
  <si>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</si>
  <si>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</si>
  <si>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</si>
  <si>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</si>
  <si>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</si>
  <si>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</si>
  <si>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</si>
  <si>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</si>
  <si>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</si>
  <si>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</si>
  <si>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</si>
  <si>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</si>
  <si>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</si>
  <si>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</si>
  <si>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</si>
  <si>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</si>
  <si>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</si>
  <si>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</si>
  <si>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</si>
  <si>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</si>
  <si>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</si>
  <si>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</si>
  <si>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</si>
  <si>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</si>
  <si>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</si>
  <si>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</si>
  <si>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</si>
  <si>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</si>
  <si>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</si>
  <si>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</si>
  <si>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</si>
  <si>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</si>
  <si>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</si>
  <si>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</si>
  <si>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</si>
  <si>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</si>
  <si>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</si>
  <si>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</si>
  <si>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</si>
  <si>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</si>
  <si>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</si>
  <si>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</si>
  <si>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</si>
  <si>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</si>
  <si>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</si>
  <si>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</si>
  <si>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</si>
  <si>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</si>
  <si>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</si>
  <si>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</si>
  <si>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</si>
  <si>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</si>
  <si>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</si>
  <si>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</si>
  <si>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</si>
  <si>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</si>
  <si>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</si>
  <si>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</si>
  <si>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</si>
  <si>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</si>
  <si>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</si>
  <si>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</si>
  <si>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</si>
  <si>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</si>
  <si>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</si>
  <si>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</si>
  <si>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</si>
  <si>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</si>
  <si>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</si>
  <si>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</si>
  <si>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</si>
  <si>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</si>
  <si>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</si>
  <si>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</si>
  <si>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</si>
  <si>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</si>
  <si>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</si>
  <si>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</si>
  <si>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</si>
  <si>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</si>
  <si>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</si>
  <si>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</si>
  <si>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</si>
  <si>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</si>
  <si>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</si>
  <si>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</si>
  <si>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</si>
  <si>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</si>
  <si>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</si>
  <si>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</si>
  <si>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</si>
  <si>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</si>
  <si>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</si>
  <si>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</si>
  <si>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</si>
  <si>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</si>
  <si>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</si>
  <si>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</si>
  <si>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</si>
  <si>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</si>
  <si>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</si>
  <si>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</si>
  <si>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</si>
  <si>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</si>
  <si>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</si>
  <si>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</si>
  <si>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</si>
  <si>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</si>
  <si>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</si>
  <si>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</si>
  <si>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</si>
  <si>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</si>
  <si>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</si>
  <si>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</si>
  <si>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</si>
  <si>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</si>
  <si>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</si>
  <si>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</si>
  <si>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</si>
  <si>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</si>
  <si>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</si>
  <si>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</si>
  <si>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</si>
  <si>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</si>
  <si>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</si>
  <si>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</si>
  <si>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</si>
  <si>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</si>
  <si>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</si>
  <si>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</si>
  <si>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</si>
  <si>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</si>
  <si>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</si>
  <si>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</si>
  <si>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</si>
  <si>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</si>
  <si>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</si>
  <si>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</si>
  <si>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</si>
  <si>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</si>
  <si>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</si>
  <si>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</si>
  <si>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</si>
  <si>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</si>
  <si>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</si>
  <si>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</si>
  <si>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</si>
  <si>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</si>
  <si>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</si>
  <si>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</si>
  <si>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</si>
  <si>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</si>
  <si>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</si>
  <si>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</si>
  <si>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</si>
  <si>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</si>
  <si>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</si>
  <si>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</si>
  <si>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</si>
  <si>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</si>
  <si>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</si>
  <si>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</si>
  <si>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</si>
  <si>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</si>
  <si>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</si>
  <si>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</si>
  <si>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</si>
  <si>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</si>
  <si>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</si>
  <si>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</si>
  <si>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</si>
  <si>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</si>
  <si>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</si>
  <si>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</si>
  <si>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</si>
  <si>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</si>
  <si>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</si>
  <si>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</si>
  <si>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</si>
  <si>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</si>
  <si>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</si>
  <si>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</si>
  <si>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</si>
  <si>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</si>
  <si>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</si>
  <si>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</si>
  <si>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</si>
  <si>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</si>
  <si>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</si>
  <si>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</si>
  <si>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</si>
  <si>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</si>
  <si>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</si>
  <si>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</si>
  <si>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</si>
  <si>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</si>
  <si>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</si>
  <si>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</si>
  <si>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</si>
  <si>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</si>
  <si>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</si>
  <si>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</si>
  <si>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</si>
  <si>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</si>
  <si>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</si>
  <si>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</si>
  <si>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</si>
  <si>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</si>
  <si>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</si>
  <si>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</si>
  <si>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</si>
  <si>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</si>
  <si>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</si>
  <si>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</si>
  <si>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</si>
  <si>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</si>
  <si>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</si>
  <si>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</si>
  <si>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</si>
  <si>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</si>
  <si>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</si>
  <si>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</si>
  <si>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</si>
  <si>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</si>
  <si>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</si>
  <si>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</si>
  <si>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</si>
  <si>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</si>
  <si>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</si>
  <si>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</si>
  <si>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</si>
  <si>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</si>
  <si>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</si>
  <si>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</si>
  <si>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</si>
  <si>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</si>
  <si>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</si>
  <si>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</si>
  <si>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</si>
  <si>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</si>
  <si>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</si>
  <si>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</si>
  <si>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</si>
  <si>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</si>
  <si>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</si>
  <si>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</si>
  <si>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</si>
  <si>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</si>
  <si>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</si>
  <si>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</si>
  <si>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</si>
  <si>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</si>
  <si>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</si>
  <si>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</si>
  <si>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</si>
  <si>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</si>
  <si>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</si>
  <si>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</si>
  <si>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</si>
  <si>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</si>
  <si>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</si>
  <si>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</si>
  <si>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</si>
  <si>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</si>
  <si>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</si>
  <si>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</si>
  <si>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</si>
  <si>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</si>
  <si>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</si>
  <si>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</si>
  <si>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</si>
  <si>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</si>
  <si>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</si>
  <si>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</si>
  <si>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</si>
  <si>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</si>
  <si>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</si>
  <si>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</si>
  <si>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</si>
  <si>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</si>
  <si>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</si>
  <si>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</si>
  <si>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</si>
  <si>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</si>
  <si>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</si>
  <si>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</si>
  <si>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</si>
  <si>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</si>
  <si>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</si>
  <si>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</si>
  <si>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</si>
  <si>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</si>
  <si>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</si>
  <si>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</si>
  <si>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</si>
  <si>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</si>
  <si>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</si>
  <si>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</si>
  <si>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</si>
  <si>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</si>
  <si>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</si>
  <si>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</si>
  <si>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</si>
  <si>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</si>
  <si>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</si>
  <si>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</si>
  <si>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</si>
  <si>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</si>
  <si>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</si>
  <si>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</si>
  <si>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</si>
  <si>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</si>
  <si>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</si>
  <si>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</si>
  <si>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</si>
  <si>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</si>
  <si>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</si>
  <si>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</si>
  <si>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</si>
  <si>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</si>
  <si>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</si>
  <si>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</si>
  <si>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</si>
  <si>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</si>
  <si>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</si>
  <si>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</si>
  <si>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</si>
  <si>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</si>
  <si>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</si>
  <si>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</si>
  <si>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</si>
  <si>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</si>
  <si>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</si>
  <si>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</si>
  <si>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</si>
  <si>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</si>
  <si>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</si>
  <si>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</si>
  <si>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</si>
  <si>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</si>
  <si>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</si>
  <si>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</si>
  <si>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</si>
  <si>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</si>
  <si>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</si>
  <si>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</si>
  <si>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</si>
  <si>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</si>
  <si>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</si>
  <si>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</si>
  <si>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</si>
  <si>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</si>
  <si>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</si>
  <si>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</si>
  <si>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</si>
  <si>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</si>
  <si>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</si>
  <si>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</si>
  <si>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</si>
  <si>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</si>
  <si>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</si>
  <si>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</si>
  <si>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</si>
  <si>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</si>
  <si>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</si>
  <si>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</si>
  <si>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</si>
  <si>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</si>
  <si>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</si>
  <si>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</si>
  <si>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</si>
  <si>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</si>
  <si>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</si>
  <si>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</si>
  <si>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</si>
  <si>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</si>
  <si>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</si>
  <si>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</si>
  <si>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</si>
  <si>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</si>
  <si>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</si>
  <si>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</si>
  <si>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</si>
  <si>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</si>
  <si>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</si>
  <si>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</si>
  <si>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</si>
  <si>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</si>
  <si>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</si>
  <si>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</si>
  <si>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</si>
  <si>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</si>
  <si>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</si>
  <si>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</si>
  <si>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</si>
  <si>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</si>
  <si>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</si>
  <si>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</si>
  <si>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</si>
  <si>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</si>
  <si>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</si>
  <si>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</si>
  <si>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</si>
  <si>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</si>
  <si>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</si>
  <si>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</si>
  <si>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</si>
  <si>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</si>
  <si>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</si>
  <si>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</si>
  <si>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</si>
  <si>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</si>
  <si>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</si>
  <si>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</si>
  <si>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</si>
  <si>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</si>
  <si>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</si>
  <si>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</si>
  <si>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</si>
  <si>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</si>
  <si>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</si>
  <si>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</si>
  <si>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</si>
  <si>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</si>
  <si>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</si>
  <si>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</si>
  <si>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</si>
  <si>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</si>
  <si>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</si>
  <si>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</si>
  <si>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</si>
  <si>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</si>
  <si>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</si>
  <si>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</si>
  <si>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</si>
  <si>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</si>
  <si>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</si>
  <si>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</si>
  <si>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</si>
  <si>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</si>
  <si>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</si>
  <si>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</si>
  <si>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</si>
  <si>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</si>
  <si>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</si>
  <si>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</si>
  <si>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</si>
  <si>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</si>
  <si>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</si>
  <si>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</si>
  <si>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</si>
  <si>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</si>
  <si>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</si>
  <si>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</si>
  <si>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</si>
  <si>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</si>
  <si>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</si>
  <si>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</si>
  <si>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</si>
  <si>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</si>
  <si>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</si>
  <si>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</si>
  <si>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</si>
  <si>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</si>
  <si>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</si>
  <si>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</si>
  <si>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</si>
  <si>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</si>
  <si>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</si>
  <si>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</si>
  <si>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</si>
  <si>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</si>
  <si>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</si>
  <si>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</si>
  <si>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</si>
  <si>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</si>
  <si>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</si>
  <si>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</si>
  <si>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</si>
  <si>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</si>
  <si>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</si>
  <si>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</si>
  <si>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</si>
  <si>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</si>
  <si>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</si>
  <si>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</si>
  <si>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</si>
  <si>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</si>
  <si>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</si>
  <si>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</si>
  <si>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</si>
  <si>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</si>
  <si>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</si>
  <si>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</si>
  <si>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</si>
  <si>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</si>
  <si>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</si>
  <si>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</si>
  <si>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</si>
  <si>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</si>
  <si>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</si>
  <si>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</si>
  <si>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</si>
  <si>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</si>
  <si>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</si>
  <si>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</si>
  <si>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</si>
  <si>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</si>
  <si>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</si>
  <si>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</si>
  <si>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</si>
  <si>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</si>
  <si>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</si>
  <si>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</si>
  <si>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</si>
  <si>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</si>
  <si>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</si>
  <si>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</si>
  <si>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</si>
  <si>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</si>
  <si>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</si>
  <si>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</si>
  <si>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</si>
  <si>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</si>
  <si>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</si>
  <si>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</si>
  <si>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</si>
  <si>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</si>
  <si>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</si>
  <si>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</si>
  <si>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</si>
  <si>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</si>
  <si>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</si>
  <si>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</si>
  <si>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</si>
  <si>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</si>
  <si>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</si>
  <si>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</si>
  <si>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</si>
  <si>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</si>
  <si>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</si>
  <si>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</si>
  <si>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</si>
  <si>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</si>
  <si>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</si>
  <si>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</si>
  <si>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</si>
  <si>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</si>
  <si>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</si>
  <si>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</si>
  <si>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</si>
  <si>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</si>
  <si>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</si>
  <si>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</si>
  <si>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</si>
  <si>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</si>
  <si>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</si>
  <si>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</si>
  <si>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</si>
  <si>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</si>
  <si>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</si>
  <si>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</si>
  <si>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</si>
  <si>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</si>
  <si>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</si>
  <si>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</si>
  <si>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</si>
  <si>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</si>
  <si>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</si>
  <si>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</si>
  <si>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</si>
  <si>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</si>
  <si>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</si>
  <si>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</si>
  <si>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</si>
  <si>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</si>
  <si>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</si>
  <si>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</si>
  <si>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</si>
  <si>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</si>
  <si>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</si>
  <si>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</si>
  <si>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</si>
  <si>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</si>
  <si>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</si>
  <si>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</si>
  <si>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</si>
  <si>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</si>
  <si>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</si>
  <si>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</si>
  <si>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</si>
  <si>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</si>
  <si>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</si>
  <si>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</si>
  <si>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</si>
  <si>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</si>
  <si>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</si>
  <si>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</si>
  <si>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</si>
  <si>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</si>
  <si>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</si>
  <si>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</si>
  <si>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</si>
  <si>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</si>
  <si>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</si>
  <si>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</si>
  <si>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</si>
  <si>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</si>
  <si>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</si>
  <si>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</si>
  <si>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</si>
  <si>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</si>
  <si>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</si>
  <si>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</si>
  <si>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</si>
  <si>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</si>
  <si>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</si>
  <si>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</si>
  <si>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</si>
  <si>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</si>
  <si>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</si>
  <si>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</si>
  <si>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</si>
  <si>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</si>
  <si>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</si>
  <si>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</si>
  <si>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</si>
  <si>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</si>
  <si>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</si>
  <si>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</si>
  <si>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</si>
  <si>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</si>
  <si>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</si>
  <si>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</si>
  <si>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</si>
  <si>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</si>
  <si>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</si>
  <si>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</si>
  <si>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</si>
  <si>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</si>
  <si>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</si>
  <si>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</si>
  <si>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</si>
  <si>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</si>
  <si>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</si>
  <si>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</si>
  <si>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</si>
  <si>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</si>
  <si>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</si>
  <si>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</si>
  <si>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</si>
  <si>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</si>
  <si>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</si>
  <si>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</si>
  <si>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</si>
  <si>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</si>
  <si>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</si>
  <si>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</si>
  <si>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</si>
  <si>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</si>
  <si>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</si>
  <si>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</si>
  <si>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</si>
  <si>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</si>
  <si>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</si>
  <si>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</si>
  <si>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</si>
  <si>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</si>
  <si>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</si>
  <si>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</si>
  <si>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</si>
  <si>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</si>
  <si>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</si>
  <si>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</si>
  <si>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</si>
  <si>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</si>
  <si>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</si>
  <si>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</si>
  <si>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</si>
  <si>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</si>
  <si>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</si>
  <si>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</si>
  <si>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</si>
  <si>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</si>
  <si>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</si>
  <si>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</si>
  <si>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</si>
  <si>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</si>
  <si>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</si>
  <si>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</si>
  <si>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</si>
  <si>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</si>
  <si>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</si>
  <si>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</si>
  <si>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</si>
  <si>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</si>
  <si>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</si>
  <si>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</si>
  <si>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</si>
  <si>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</si>
  <si>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</si>
  <si>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</si>
  <si>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</si>
  <si>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</si>
  <si>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</si>
  <si>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</si>
  <si>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</si>
  <si>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</si>
  <si>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</si>
  <si>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</si>
  <si>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</si>
  <si>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</si>
  <si>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</si>
  <si>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</si>
  <si>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</si>
  <si>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</si>
  <si>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</si>
  <si>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</si>
  <si>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</si>
  <si>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</si>
  <si>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</si>
  <si>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</si>
  <si>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</si>
  <si>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</si>
  <si>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</si>
  <si>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</si>
  <si>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</si>
  <si>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</si>
  <si>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</si>
  <si>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</si>
  <si>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</si>
  <si>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</si>
  <si>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</si>
  <si>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</si>
  <si>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</si>
  <si>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</si>
  <si>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</si>
  <si>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</si>
  <si>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</si>
  <si>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</si>
  <si>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</si>
  <si>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</si>
  <si>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</si>
  <si>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</si>
  <si>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</si>
  <si>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</si>
  <si>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</si>
  <si>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</si>
  <si>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</si>
  <si>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</si>
  <si>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</si>
  <si>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</si>
  <si>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</si>
  <si>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</si>
  <si>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</si>
  <si>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</si>
  <si>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</si>
  <si>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</si>
  <si>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</si>
  <si>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</si>
  <si>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</si>
  <si>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</si>
  <si>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</si>
  <si>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</si>
  <si>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</si>
  <si>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</si>
  <si>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</si>
  <si>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</si>
  <si>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</si>
  <si>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</si>
  <si>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</si>
  <si>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</si>
  <si>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</si>
  <si>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</si>
  <si>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</si>
  <si>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</si>
  <si>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</si>
  <si>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</si>
  <si>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</si>
  <si>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</si>
  <si>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</si>
  <si>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</si>
  <si>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</si>
  <si>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</si>
  <si>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</si>
  <si>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</si>
  <si>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</si>
  <si>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</si>
  <si>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</si>
  <si>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</si>
  <si>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</si>
  <si>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</si>
  <si>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</si>
  <si>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</si>
  <si>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</si>
  <si>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</si>
  <si>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</si>
  <si>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</si>
  <si>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</si>
  <si>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</si>
  <si>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</si>
  <si>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</si>
  <si>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</si>
  <si>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</si>
  <si>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</si>
  <si>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</si>
  <si>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</si>
  <si>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</si>
  <si>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</si>
  <si>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</si>
  <si>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</si>
  <si>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</si>
  <si>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</si>
  <si>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</si>
  <si>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</si>
  <si>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</si>
  <si>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</si>
  <si>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</si>
  <si>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</si>
  <si>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</si>
  <si>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</si>
  <si>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</si>
  <si>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</si>
  <si>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</si>
  <si>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</si>
  <si>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</si>
  <si>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</si>
  <si>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</si>
  <si>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</si>
  <si>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</si>
  <si>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</si>
  <si>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</si>
  <si>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</si>
  <si>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</si>
  <si>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</si>
  <si>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</si>
  <si>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</si>
  <si>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</si>
  <si>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</si>
  <si>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</si>
  <si>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</si>
  <si>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</si>
  <si>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</si>
  <si>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</si>
  <si>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</si>
  <si>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</si>
  <si>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</si>
  <si>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</si>
  <si>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</si>
  <si>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</si>
  <si>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</si>
  <si>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</si>
  <si>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</si>
  <si>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</si>
  <si>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</si>
  <si>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</si>
  <si>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</si>
  <si>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</si>
  <si>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</si>
  <si>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</si>
  <si>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</si>
  <si>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</si>
  <si>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</si>
  <si>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</si>
  <si>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</si>
  <si>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</si>
  <si>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</si>
  <si>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</si>
  <si>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</si>
  <si>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</si>
  <si>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</si>
  <si>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</si>
  <si>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</si>
  <si>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</si>
  <si>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</si>
  <si>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</si>
  <si>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</si>
  <si>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</si>
  <si>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</si>
  <si>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</si>
  <si>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</si>
  <si>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</si>
  <si>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</si>
  <si>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</si>
  <si>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</si>
  <si>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</si>
  <si>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</si>
  <si>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</si>
  <si>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</si>
  <si>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</si>
  <si>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</si>
  <si>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</si>
  <si>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</si>
  <si>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</si>
  <si>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</si>
  <si>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</si>
  <si>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</si>
  <si>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</si>
  <si>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</si>
  <si>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</si>
  <si>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</si>
  <si>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</si>
  <si>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</si>
  <si>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</si>
  <si>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</si>
  <si>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</si>
  <si>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</si>
  <si>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</si>
  <si>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</si>
  <si>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</si>
  <si>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</si>
  <si>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</si>
  <si>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</si>
  <si>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</si>
  <si>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</si>
  <si>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</si>
  <si>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</si>
  <si>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</si>
  <si>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</si>
  <si>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</si>
  <si>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</si>
  <si>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</si>
  <si>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</si>
  <si>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</si>
  <si>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</si>
  <si>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</si>
  <si>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</si>
  <si>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</si>
  <si>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</si>
  <si>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</si>
  <si>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</si>
  <si>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</si>
  <si>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</si>
  <si>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</si>
  <si>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</si>
  <si>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</si>
  <si>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</si>
  <si>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</si>
  <si>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</si>
  <si>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</si>
  <si>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</si>
  <si>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</si>
  <si>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</si>
  <si>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</si>
  <si>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</si>
  <si>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</si>
  <si>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</si>
  <si>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</si>
  <si>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</si>
  <si>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</si>
  <si>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</si>
  <si>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</si>
  <si>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</si>
  <si>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</si>
  <si>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</si>
  <si>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</si>
  <si>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</si>
  <si>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</si>
  <si>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</si>
  <si>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</si>
  <si>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</si>
  <si>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</si>
  <si>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</si>
  <si>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</si>
  <si>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</si>
  <si>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</si>
  <si>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</si>
  <si>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</si>
  <si>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</si>
  <si>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</si>
  <si>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</si>
  <si>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</si>
  <si>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</si>
  <si>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</si>
  <si>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</si>
  <si>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</si>
  <si>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</si>
  <si>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</si>
  <si>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</si>
  <si>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</si>
  <si>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</si>
  <si>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</si>
  <si>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</si>
  <si>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</si>
  <si>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</si>
  <si>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</si>
  <si>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</si>
  <si>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</si>
  <si>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</si>
  <si>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</si>
  <si>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</si>
  <si>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</si>
  <si>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</si>
  <si>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</si>
  <si>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</si>
  <si>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</si>
  <si>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</si>
  <si>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</si>
  <si>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</si>
  <si>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</si>
  <si>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</si>
  <si>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</si>
  <si>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</si>
  <si>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</si>
  <si>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</si>
  <si>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</si>
  <si>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</si>
  <si>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</si>
  <si>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</si>
  <si>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</si>
  <si>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</si>
  <si>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</si>
  <si>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</si>
  <si>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</si>
  <si>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</si>
  <si>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</si>
  <si>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</si>
  <si>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</si>
  <si>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</si>
  <si>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</si>
  <si>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</si>
  <si>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</si>
  <si>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</si>
  <si>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</si>
  <si>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</si>
  <si>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</si>
  <si>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</si>
  <si>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</si>
  <si>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</si>
  <si>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</si>
  <si>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</si>
  <si>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</si>
  <si>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</si>
  <si>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</si>
  <si>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</si>
  <si>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</si>
  <si>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</si>
  <si>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</si>
  <si>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</si>
  <si>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</si>
  <si>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</si>
  <si>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</si>
  <si>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</si>
  <si>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</si>
  <si>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</si>
  <si>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</si>
  <si>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</si>
  <si>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</si>
  <si>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</si>
  <si>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</si>
  <si>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</si>
  <si>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</si>
  <si>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</si>
  <si>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</si>
  <si>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</si>
  <si>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</si>
  <si>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</si>
  <si>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</si>
  <si>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</si>
  <si>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</si>
  <si>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</si>
  <si>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</si>
  <si>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</si>
  <si>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</si>
  <si>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</si>
  <si>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</si>
  <si>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</si>
  <si>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</si>
  <si>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</si>
  <si>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</si>
  <si>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</si>
  <si>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</si>
  <si>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</si>
  <si>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</si>
  <si>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</si>
  <si>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</si>
  <si>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</si>
  <si>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</si>
  <si>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</si>
  <si>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</si>
  <si>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</si>
  <si>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</si>
  <si>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</si>
  <si>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</si>
  <si>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</si>
  <si>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</si>
  <si>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</si>
  <si>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</si>
  <si>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</si>
  <si>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</si>
  <si>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</si>
  <si>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</si>
  <si>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</si>
  <si>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</si>
  <si>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</si>
  <si>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</si>
  <si>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</si>
  <si>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</si>
  <si>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</si>
  <si>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</si>
  <si>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</si>
  <si>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</si>
  <si>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</si>
  <si>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</si>
  <si>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</si>
  <si>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</si>
  <si>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</si>
  <si>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</si>
  <si>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</si>
  <si>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</si>
  <si>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</si>
  <si>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</si>
  <si>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</si>
  <si>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</si>
  <si>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</si>
  <si>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</si>
  <si>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</si>
  <si>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</si>
  <si>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</si>
  <si>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</si>
  <si>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</si>
  <si>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</si>
  <si>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</si>
  <si>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</si>
  <si>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</si>
  <si>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</si>
  <si>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</si>
  <si>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</si>
  <si>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</si>
  <si>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</si>
  <si>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</si>
  <si>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</si>
  <si>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</si>
  <si>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</si>
  <si>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</si>
  <si>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</si>
  <si>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</si>
  <si>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</si>
  <si>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</si>
  <si>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</si>
  <si>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</si>
  <si>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</si>
  <si>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</si>
  <si>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</si>
  <si>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</si>
  <si>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</si>
  <si>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</si>
  <si>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</si>
  <si>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</si>
  <si>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</si>
  <si>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</si>
  <si>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</si>
  <si>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</si>
  <si>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</si>
  <si>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</si>
  <si>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</si>
  <si>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</si>
  <si>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</si>
  <si>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</si>
  <si>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</si>
  <si>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</si>
  <si>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</si>
  <si>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</si>
  <si>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</si>
  <si>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</si>
  <si>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</si>
  <si>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</si>
  <si>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</si>
  <si>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</si>
  <si>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</si>
  <si>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</si>
  <si>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</si>
  <si>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</si>
  <si>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</si>
  <si>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</si>
  <si>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</si>
  <si>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</si>
  <si>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</si>
  <si>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</si>
  <si>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</si>
  <si>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</si>
  <si>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</si>
  <si>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</si>
  <si>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</si>
  <si>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</si>
  <si>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</si>
  <si>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</si>
  <si>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</si>
  <si>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</si>
  <si>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</si>
  <si>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</si>
  <si>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</si>
  <si>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</si>
  <si>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</si>
  <si>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</si>
  <si>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</si>
  <si>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</si>
  <si>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</si>
  <si>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</si>
  <si>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</si>
  <si>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</si>
  <si>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</si>
  <si>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</si>
  <si>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</si>
  <si>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</si>
  <si>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</si>
  <si>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</si>
  <si>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</si>
  <si>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</si>
  <si>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</si>
  <si>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</si>
  <si>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</si>
  <si>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</si>
  <si>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</si>
  <si>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</si>
  <si>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</si>
  <si>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</si>
  <si>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</si>
  <si>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</si>
  <si>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</si>
  <si>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</si>
  <si>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</si>
  <si>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</si>
  <si>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</si>
  <si>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</si>
  <si>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</si>
  <si>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</si>
  <si>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</si>
  <si>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</si>
  <si>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</si>
  <si>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</si>
  <si>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</si>
  <si>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</si>
  <si>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</si>
  <si>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</si>
  <si>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</si>
  <si>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</si>
  <si>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</si>
  <si>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</si>
  <si>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</si>
  <si>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</si>
  <si>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</si>
  <si>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</si>
  <si>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</si>
  <si>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</si>
  <si>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</si>
  <si>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</si>
  <si>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</si>
  <si>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</si>
  <si>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</si>
  <si>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</si>
  <si>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</si>
  <si>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</si>
  <si>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</si>
  <si>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</si>
  <si>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</si>
  <si>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</si>
  <si>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</si>
  <si>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</si>
  <si>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</si>
  <si>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</si>
  <si>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</si>
  <si>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</si>
  <si>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</si>
  <si>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</si>
  <si>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</si>
  <si>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</si>
  <si>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</si>
  <si>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</si>
  <si>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</si>
  <si>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</si>
  <si>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</si>
  <si>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</si>
  <si>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</si>
  <si>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</si>
  <si>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</si>
  <si>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</si>
  <si>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</si>
  <si>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</si>
  <si>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</si>
  <si>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</si>
  <si>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</si>
  <si>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</si>
  <si>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</si>
  <si>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</si>
  <si>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</si>
  <si>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</si>
  <si>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</si>
  <si>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</si>
  <si>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</si>
  <si>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</si>
  <si>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</si>
  <si>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</si>
  <si>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</si>
  <si>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</si>
  <si>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</si>
  <si>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</si>
  <si>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</si>
  <si>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</si>
  <si>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</si>
  <si>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</si>
  <si>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</si>
  <si>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</si>
  <si>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</si>
  <si>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</si>
  <si>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</si>
  <si>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</si>
  <si>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</si>
  <si>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</si>
  <si>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</si>
  <si>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</si>
  <si>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</si>
  <si>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</si>
  <si>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</si>
  <si>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</si>
  <si>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</si>
  <si>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</si>
  <si>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</si>
  <si>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</si>
  <si>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</si>
  <si>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</si>
  <si>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</si>
  <si>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</si>
  <si>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</si>
  <si>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</si>
  <si>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</si>
  <si>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</si>
  <si>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</si>
  <si>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</si>
  <si>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</si>
  <si>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</si>
  <si>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</si>
  <si>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</si>
  <si>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</si>
  <si>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</si>
  <si>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</si>
  <si>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</si>
  <si>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</si>
  <si>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</si>
  <si>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</si>
  <si>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</si>
  <si>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</si>
  <si>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</si>
  <si>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</si>
  <si>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</si>
  <si>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</si>
  <si>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</si>
  <si>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</si>
  <si>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</si>
  <si>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</si>
  <si>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</si>
  <si>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</si>
  <si>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</si>
  <si>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</si>
  <si>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</si>
  <si>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</si>
  <si>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</si>
  <si>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</si>
  <si>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</si>
  <si>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</si>
  <si>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</si>
  <si>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</si>
  <si>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</si>
  <si>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</si>
  <si>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</si>
  <si>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</si>
  <si>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</si>
  <si>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</si>
  <si>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</si>
  <si>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</si>
  <si>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</si>
  <si>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</si>
  <si>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</si>
  <si>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</si>
  <si>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</si>
  <si>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</si>
  <si>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</si>
  <si>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</si>
  <si>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</si>
  <si>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</si>
  <si>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</si>
  <si>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</si>
  <si>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</si>
  <si>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</si>
  <si>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</si>
  <si>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</si>
  <si>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</si>
  <si>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</si>
  <si>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</si>
  <si>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</si>
  <si>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</si>
  <si>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</si>
  <si>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</si>
  <si>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</si>
  <si>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</si>
  <si>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</si>
  <si>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</si>
  <si>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</si>
  <si>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</si>
  <si>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</si>
  <si>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</si>
  <si>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</si>
  <si>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</si>
  <si>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</si>
  <si>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</si>
  <si>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</si>
  <si>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</si>
  <si>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</si>
  <si>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</si>
  <si>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</si>
  <si>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</si>
  <si>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</si>
  <si>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</si>
  <si>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</si>
  <si>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</si>
  <si>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</si>
  <si>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</si>
  <si>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</si>
  <si>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</si>
  <si>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</si>
  <si>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</si>
  <si>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</si>
  <si>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</si>
  <si>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</si>
  <si>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</si>
  <si>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</si>
  <si>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</si>
  <si>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</si>
  <si>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</si>
  <si>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</si>
  <si>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</si>
  <si>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</si>
  <si>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</si>
  <si>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</si>
  <si>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</si>
  <si>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</si>
  <si>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</si>
  <si>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</si>
  <si>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</si>
  <si>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</si>
  <si>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</si>
  <si>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</si>
  <si>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</si>
  <si>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</si>
  <si>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</si>
  <si>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</si>
  <si>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</si>
  <si>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</si>
  <si>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</si>
  <si>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</si>
  <si>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</si>
  <si>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</si>
  <si>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</si>
  <si>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</si>
  <si>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</si>
  <si>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</si>
  <si>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</si>
  <si>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</si>
  <si>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</si>
  <si>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</si>
  <si>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</si>
  <si>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</si>
  <si>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</si>
  <si>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</si>
  <si>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</si>
  <si>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</si>
  <si>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</si>
  <si>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</si>
  <si>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</si>
  <si>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</si>
  <si>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</si>
  <si>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</si>
  <si>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</si>
  <si>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</si>
  <si>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</si>
  <si>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</si>
  <si>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</si>
  <si>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</si>
  <si>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</si>
  <si>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</si>
  <si>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</si>
  <si>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</si>
  <si>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</si>
  <si>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</si>
  <si>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</si>
  <si>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</si>
  <si>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</si>
  <si>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</si>
  <si>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</si>
  <si>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</si>
  <si>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</si>
  <si>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</si>
  <si>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</si>
  <si>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</si>
  <si>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</si>
  <si>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</si>
  <si>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</si>
  <si>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</si>
  <si>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</si>
  <si>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</si>
  <si>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</si>
  <si>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</si>
  <si>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</si>
  <si>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</si>
  <si>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</si>
  <si>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</si>
  <si>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</si>
  <si>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</si>
  <si>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</si>
  <si>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</si>
  <si>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</si>
  <si>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</si>
  <si>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</si>
  <si>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</si>
  <si>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</si>
  <si>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</si>
  <si>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</si>
  <si>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</si>
  <si>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</si>
  <si>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</si>
  <si>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</si>
  <si>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</si>
  <si>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</si>
  <si>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</si>
  <si>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</si>
  <si>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</si>
  <si>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</si>
  <si>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</si>
  <si>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</si>
  <si>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</si>
  <si>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</si>
  <si>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</si>
  <si>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</si>
  <si>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</si>
  <si>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</si>
  <si>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</si>
  <si>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</si>
  <si>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</si>
  <si>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</si>
  <si>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</si>
  <si>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</si>
  <si>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</si>
  <si>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</si>
  <si>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</si>
  <si>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</si>
  <si>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</si>
  <si>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</si>
  <si>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</si>
  <si>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</si>
  <si>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</si>
  <si>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</si>
  <si>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</si>
  <si>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</si>
  <si>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</si>
  <si>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</si>
  <si>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</si>
  <si>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</si>
  <si>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</si>
  <si>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</si>
  <si>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</si>
  <si>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</si>
  <si>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</si>
  <si>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</si>
  <si>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</si>
  <si>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</si>
  <si>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</si>
  <si>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</si>
  <si>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</si>
  <si>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</si>
  <si>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</si>
  <si>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</si>
  <si>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</si>
  <si>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</si>
  <si>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</si>
  <si>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</si>
  <si>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</si>
  <si>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</si>
  <si>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</si>
  <si>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</si>
  <si>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</si>
  <si>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</si>
  <si>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</si>
  <si>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</si>
  <si>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</si>
  <si>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</si>
  <si>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</si>
  <si>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</si>
  <si>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</si>
  <si>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</si>
  <si>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</si>
  <si>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</si>
  <si>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</si>
  <si>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</si>
  <si>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</si>
  <si>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</si>
  <si>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</si>
  <si>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</si>
  <si>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</si>
  <si>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</si>
  <si>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</si>
  <si>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</si>
  <si>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</si>
  <si>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</si>
  <si>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</si>
  <si>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</si>
  <si>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</si>
  <si>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</si>
  <si>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</si>
  <si>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</si>
  <si>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</si>
  <si>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</si>
  <si>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</si>
  <si>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</si>
  <si>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</si>
  <si>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</si>
  <si>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</si>
  <si>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</si>
  <si>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</si>
  <si>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</si>
  <si>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</si>
  <si>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</si>
  <si>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</si>
  <si>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</si>
  <si>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</si>
  <si>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</si>
  <si>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</si>
  <si>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</si>
  <si>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</si>
  <si>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</si>
  <si>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</si>
  <si>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</si>
  <si>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</si>
  <si>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</si>
  <si>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</si>
  <si>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</si>
  <si>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</si>
  <si>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</si>
  <si>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</si>
  <si>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</si>
  <si>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</si>
  <si>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</si>
  <si>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</si>
  <si>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</si>
  <si>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</si>
  <si>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</si>
  <si>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</si>
  <si>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</si>
  <si>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</si>
  <si>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</si>
  <si>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</si>
  <si>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</si>
  <si>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</si>
  <si>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</si>
  <si>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</si>
  <si>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</si>
  <si>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</si>
  <si>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</si>
  <si>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</si>
  <si>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</si>
  <si>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</si>
  <si>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</si>
  <si>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</si>
  <si>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</si>
  <si>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</si>
  <si>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</si>
  <si>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</si>
  <si>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</si>
  <si>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</si>
  <si>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</si>
  <si>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</si>
  <si>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</si>
  <si>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</si>
  <si>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</si>
  <si>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</si>
  <si>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</si>
  <si>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</si>
  <si>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</si>
  <si>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</si>
  <si>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</si>
  <si>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</si>
  <si>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</si>
  <si>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</si>
  <si>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</si>
  <si>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</si>
  <si>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</si>
  <si>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</si>
  <si>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</si>
  <si>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</si>
  <si>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</si>
  <si>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</si>
  <si>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</si>
  <si>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</si>
  <si>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</si>
  <si>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</si>
  <si>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</si>
  <si>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</si>
  <si>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</si>
  <si>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</si>
  <si>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</si>
  <si>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</si>
  <si>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</si>
  <si>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</si>
  <si>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</si>
  <si>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</si>
  <si>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</si>
  <si>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</si>
  <si>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</si>
  <si>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</si>
  <si>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</si>
  <si>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</si>
  <si>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</si>
  <si>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</si>
  <si>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</si>
  <si>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</si>
  <si>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</si>
  <si>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</si>
  <si>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</si>
  <si>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</si>
  <si>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</si>
  <si>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</si>
  <si>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</si>
  <si>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</si>
  <si>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</si>
  <si>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</si>
  <si>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</si>
  <si>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</si>
  <si>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</si>
  <si>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</si>
  <si>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</si>
  <si>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</si>
  <si>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</si>
  <si>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</si>
  <si>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</si>
  <si>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</si>
  <si>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</si>
  <si>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</si>
  <si>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</si>
  <si>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</si>
  <si>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</si>
  <si>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</si>
  <si>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</si>
  <si>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</si>
  <si>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</si>
  <si>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</si>
  <si>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</si>
  <si>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</si>
  <si>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</si>
  <si>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</si>
  <si>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</si>
  <si>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</si>
  <si>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</si>
  <si>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</si>
  <si>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</si>
  <si>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</si>
  <si>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</si>
  <si>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</si>
  <si>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</si>
  <si>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</si>
  <si>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</si>
  <si>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</si>
  <si>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</si>
  <si>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</si>
  <si>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</si>
  <si>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</si>
  <si>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</si>
  <si>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</si>
  <si>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</si>
  <si>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</si>
  <si>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</si>
  <si>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</si>
  <si>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</si>
  <si>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</si>
  <si>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</si>
  <si>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</si>
  <si>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</si>
  <si>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</si>
  <si>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</si>
  <si>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</si>
  <si>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</si>
  <si>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</si>
  <si>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</si>
  <si>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</si>
  <si>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</si>
  <si>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</si>
  <si>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</si>
  <si>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</si>
  <si>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</si>
  <si>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</si>
  <si>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</si>
  <si>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</si>
  <si>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</si>
  <si>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</si>
  <si>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</si>
  <si>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</si>
  <si>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</si>
  <si>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</si>
  <si>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</si>
  <si>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</si>
  <si>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</si>
  <si>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</si>
  <si>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</si>
  <si>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</si>
  <si>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</si>
  <si>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</si>
  <si>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</si>
  <si>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</si>
  <si>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</si>
  <si>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</si>
  <si>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</si>
  <si>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</si>
  <si>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</si>
  <si>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</si>
  <si>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</si>
  <si>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</si>
  <si>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</si>
  <si>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</si>
  <si>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</si>
  <si>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</si>
  <si>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</si>
  <si>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</si>
  <si>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</si>
  <si>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</si>
  <si>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</si>
  <si>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</si>
  <si>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</si>
  <si>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</si>
  <si>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</si>
  <si>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</si>
  <si>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</si>
  <si>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</si>
  <si>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</si>
  <si>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</si>
  <si>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</si>
  <si>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</si>
  <si>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</si>
  <si>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</si>
  <si>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</si>
  <si>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</si>
  <si>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</si>
  <si>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</si>
  <si>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</si>
  <si>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</si>
  <si>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</si>
  <si>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</si>
  <si>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</si>
  <si>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</si>
  <si>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</si>
  <si>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</si>
  <si>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</si>
  <si>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</si>
  <si>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</si>
  <si>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</si>
  <si>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</si>
  <si>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</si>
  <si>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</si>
  <si>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</si>
  <si>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</si>
  <si>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</si>
  <si>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</si>
  <si>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</si>
  <si>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</si>
  <si>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</si>
  <si>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</si>
  <si>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</si>
  <si>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</si>
  <si>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</si>
  <si>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</si>
  <si>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</si>
  <si>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</si>
  <si>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</si>
  <si>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</si>
  <si>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</si>
  <si>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</si>
  <si>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</si>
  <si>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</si>
  <si>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</si>
  <si>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</si>
  <si>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</si>
  <si>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</si>
  <si>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</si>
  <si>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</si>
  <si>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</si>
  <si>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</si>
  <si>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</si>
  <si>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</si>
  <si>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</si>
  <si>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</si>
  <si>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</si>
  <si>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</si>
  <si>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</si>
  <si>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</si>
  <si>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</si>
  <si>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</si>
  <si>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</si>
  <si>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</si>
  <si>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</si>
  <si>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</si>
  <si>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</si>
  <si>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</si>
  <si>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</si>
  <si>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</si>
  <si>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</si>
  <si>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</si>
  <si>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</si>
  <si>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</si>
  <si>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</si>
  <si>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</si>
  <si>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</si>
  <si>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</si>
  <si>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</si>
  <si>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</si>
  <si>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</si>
  <si>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</si>
  <si>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</si>
  <si>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</si>
  <si>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</si>
  <si>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</si>
  <si>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</si>
  <si>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</si>
  <si>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</si>
  <si>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</si>
  <si>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</si>
  <si>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</si>
  <si>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</si>
  <si>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</si>
  <si>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</si>
  <si>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</si>
  <si>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</si>
  <si>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</si>
  <si>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</si>
  <si>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</si>
  <si>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</si>
  <si>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</si>
  <si>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</si>
  <si>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</si>
  <si>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</si>
  <si>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</si>
  <si>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</si>
  <si>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</si>
  <si>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</si>
  <si>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</si>
  <si>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</si>
  <si>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</si>
  <si>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</si>
  <si>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</si>
  <si>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</si>
  <si>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</si>
  <si>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</si>
  <si>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</si>
  <si>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</si>
  <si>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</si>
  <si>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</si>
  <si>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</si>
  <si>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</si>
  <si>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</si>
  <si>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</si>
  <si>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</si>
  <si>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</si>
  <si>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</si>
  <si>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</si>
  <si>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</si>
  <si>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</si>
  <si>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</si>
  <si>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</si>
  <si>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</si>
  <si>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</si>
  <si>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</si>
  <si>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</si>
  <si>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</si>
  <si>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</si>
  <si>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</si>
  <si>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</si>
  <si>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</si>
  <si>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</si>
  <si>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</si>
  <si>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</si>
  <si>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</si>
  <si>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</si>
  <si>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</si>
  <si>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</si>
  <si>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</si>
  <si>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</si>
  <si>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</si>
  <si>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</si>
  <si>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</si>
  <si>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</si>
  <si>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</si>
  <si>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</si>
  <si>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</si>
  <si>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</si>
  <si>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</si>
  <si>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</si>
  <si>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</si>
  <si>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</si>
  <si>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</si>
  <si>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</si>
  <si>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</si>
  <si>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</si>
  <si>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</si>
  <si>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</si>
  <si>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</si>
  <si>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</si>
  <si>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</si>
  <si>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</si>
  <si>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</si>
  <si>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</si>
  <si>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</si>
  <si>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</si>
  <si>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</si>
  <si>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</si>
  <si>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</si>
  <si>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</si>
  <si>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</si>
  <si>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</si>
  <si>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</si>
  <si>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</si>
  <si>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</si>
  <si>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</si>
  <si>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</si>
  <si>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</si>
  <si>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</si>
  <si>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</si>
  <si>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</si>
  <si>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</si>
  <si>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</si>
  <si>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</si>
  <si>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</si>
  <si>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</si>
  <si>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</si>
  <si>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</si>
  <si>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</si>
  <si>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</si>
  <si>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</si>
  <si>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</si>
  <si>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</si>
  <si>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</si>
  <si>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</si>
  <si>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</si>
  <si>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</si>
  <si>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</si>
  <si>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</si>
  <si>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</si>
  <si>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</si>
  <si>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</si>
  <si>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</si>
  <si>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</si>
  <si>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</si>
  <si>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</si>
  <si>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</si>
  <si>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</si>
  <si>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</si>
  <si>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</si>
  <si>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</si>
  <si>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</si>
  <si>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</si>
  <si>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</si>
  <si>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</si>
  <si>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</si>
  <si>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</si>
  <si>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</si>
  <si>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</si>
  <si>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</si>
  <si>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</si>
  <si>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</si>
  <si>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</si>
  <si>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</si>
  <si>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</si>
  <si>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</si>
  <si>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</si>
  <si>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</si>
  <si>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</si>
  <si>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</si>
  <si>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</si>
  <si>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</si>
  <si>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</si>
  <si>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</si>
  <si>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</si>
  <si>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</si>
  <si>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</si>
  <si>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</si>
  <si>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</si>
  <si>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</si>
  <si>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</si>
  <si>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</si>
  <si>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</si>
  <si>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</si>
  <si>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</si>
  <si>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</si>
  <si>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</si>
  <si>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</si>
  <si>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</si>
  <si>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</si>
  <si>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</si>
  <si>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</si>
  <si>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</si>
  <si>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</si>
  <si>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</si>
  <si>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</si>
  <si>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</si>
  <si>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</si>
  <si>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</si>
  <si>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</si>
  <si>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</si>
  <si>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</si>
  <si>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</si>
  <si>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</si>
  <si>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</si>
  <si>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</si>
  <si>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</si>
  <si>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</si>
  <si>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</si>
  <si>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</si>
  <si>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</si>
  <si>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</si>
  <si>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</si>
  <si>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</si>
  <si>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</si>
  <si>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</si>
  <si>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</si>
  <si>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</si>
  <si>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</si>
  <si>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</si>
  <si>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</si>
  <si>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</si>
  <si>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</si>
  <si>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</si>
  <si>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</si>
  <si>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</si>
  <si>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</si>
  <si>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</si>
  <si>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</si>
  <si>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</si>
  <si>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</si>
  <si>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</si>
  <si>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</si>
  <si>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</si>
  <si>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</si>
  <si>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</si>
  <si>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</si>
  <si>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</si>
  <si>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</si>
  <si>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</si>
  <si>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</si>
  <si>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</si>
  <si>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</si>
  <si>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</si>
  <si>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</si>
  <si>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</si>
  <si>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</si>
  <si>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</si>
  <si>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</si>
  <si>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</si>
  <si>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</si>
  <si>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</si>
  <si>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</si>
  <si>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</si>
  <si>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</si>
  <si>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</si>
  <si>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</si>
  <si>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</si>
  <si>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</si>
  <si>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</si>
  <si>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</si>
  <si>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</si>
  <si>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</si>
  <si>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</si>
  <si>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</si>
  <si>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</si>
  <si>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</si>
  <si>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</si>
  <si>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</si>
  <si>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</si>
  <si>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</si>
  <si>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</si>
  <si>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</si>
  <si>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</si>
  <si>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</si>
  <si>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</si>
  <si>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</si>
  <si>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</si>
  <si>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</si>
  <si>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</si>
  <si>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</si>
  <si>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</si>
  <si>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</si>
  <si>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</si>
  <si>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</si>
  <si>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</si>
  <si>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</si>
  <si>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</si>
  <si>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</si>
  <si>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</si>
  <si>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</si>
  <si>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</si>
  <si>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</si>
  <si>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</si>
  <si>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</si>
  <si>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</si>
  <si>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</si>
  <si>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</si>
  <si>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</si>
  <si>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</si>
  <si>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</si>
  <si>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</si>
  <si>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</si>
  <si>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</si>
  <si>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</si>
  <si>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</si>
  <si>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</si>
  <si>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</si>
  <si>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</si>
  <si>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</si>
  <si>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</si>
  <si>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</si>
  <si>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</si>
  <si>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</si>
  <si>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</si>
  <si>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</si>
  <si>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</si>
  <si>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</si>
  <si>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</si>
  <si>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</si>
  <si>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</si>
  <si>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</si>
  <si>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</si>
  <si>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</si>
  <si>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</si>
  <si>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</si>
  <si>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</si>
  <si>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</si>
  <si>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</si>
  <si>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</si>
  <si>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</si>
  <si>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</si>
  <si>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</si>
  <si>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</si>
  <si>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</si>
  <si>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</si>
  <si>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</si>
  <si>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</si>
  <si>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</si>
  <si>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</si>
  <si>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</si>
  <si>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</si>
  <si>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</si>
  <si>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</si>
  <si>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</si>
  <si>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</si>
  <si>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</si>
  <si>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</si>
  <si>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</si>
  <si>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</si>
  <si>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</si>
  <si>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</si>
  <si>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</si>
  <si>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</si>
  <si>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</si>
  <si>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</si>
  <si>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</si>
  <si>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</si>
  <si>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</si>
  <si>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</si>
  <si>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</si>
  <si>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</si>
  <si>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</si>
  <si>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</si>
  <si>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</si>
  <si>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</si>
  <si>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</si>
  <si>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</si>
  <si>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</si>
  <si>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</si>
  <si>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</si>
  <si>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</si>
  <si>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</si>
  <si>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</si>
  <si>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</si>
  <si>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</si>
  <si>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</si>
  <si>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</si>
  <si>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</si>
  <si>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</si>
  <si>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</si>
  <si>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</si>
  <si>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</si>
  <si>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</si>
  <si>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</si>
  <si>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</si>
  <si>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</si>
  <si>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</si>
  <si>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</si>
  <si>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</si>
  <si>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</si>
  <si>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</si>
  <si>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</si>
  <si>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</si>
  <si>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</si>
  <si>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</si>
  <si>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</si>
  <si>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</si>
  <si>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</si>
  <si>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</si>
  <si>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</si>
  <si>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</si>
  <si>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</si>
  <si>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</si>
  <si>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</si>
  <si>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</si>
  <si>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</si>
  <si>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</si>
  <si>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</si>
  <si>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</si>
  <si>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</si>
  <si>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</si>
  <si>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</si>
  <si>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</si>
  <si>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</si>
  <si>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</si>
  <si>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</si>
  <si>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</si>
  <si>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</si>
  <si>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</si>
  <si>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</si>
  <si>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</si>
  <si>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</si>
  <si>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</si>
  <si>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</si>
  <si>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</si>
  <si>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</si>
  <si>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</si>
  <si>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</si>
  <si>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</si>
  <si>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</si>
  <si>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</si>
  <si>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</si>
  <si>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</si>
  <si>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</si>
  <si>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</si>
  <si>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</si>
  <si>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</si>
  <si>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</si>
  <si>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</si>
  <si>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</si>
  <si>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</si>
  <si>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</si>
  <si>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</si>
  <si>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</si>
  <si>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</si>
  <si>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</si>
  <si>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</si>
  <si>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</si>
  <si>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</si>
  <si>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</si>
  <si>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</si>
  <si>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</si>
  <si>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</si>
  <si>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</si>
  <si>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</si>
  <si>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</si>
  <si>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</si>
  <si>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</si>
  <si>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</si>
  <si>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</si>
  <si>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</si>
  <si>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</si>
  <si>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</si>
  <si>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</si>
  <si>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</si>
  <si>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</si>
  <si>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</si>
  <si>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</si>
  <si>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</si>
  <si>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</si>
  <si>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</si>
  <si>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</si>
  <si>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</si>
  <si>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</si>
  <si>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</si>
  <si>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</si>
  <si>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</si>
  <si>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</si>
  <si>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</si>
  <si>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</si>
  <si>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</si>
  <si>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</si>
  <si>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</si>
  <si>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</si>
  <si>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</si>
  <si>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</si>
  <si>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</si>
  <si>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</si>
  <si>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</si>
  <si>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</si>
  <si>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</si>
  <si>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</si>
  <si>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</si>
  <si>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</si>
  <si>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</si>
  <si>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</si>
  <si>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</si>
  <si>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</si>
  <si>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</si>
  <si>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</si>
  <si>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</si>
  <si>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</si>
  <si>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</si>
  <si>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</si>
  <si>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</si>
  <si>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</si>
  <si>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</si>
  <si>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</si>
  <si>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</si>
  <si>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</si>
  <si>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</si>
  <si>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</si>
  <si>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</si>
  <si>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</si>
  <si>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</si>
  <si>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</si>
  <si>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</si>
  <si>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</si>
  <si>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</si>
  <si>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</si>
  <si>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</si>
  <si>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</si>
  <si>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</si>
  <si>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</si>
  <si>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</si>
  <si>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</si>
  <si>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</si>
  <si>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</si>
  <si>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</si>
  <si>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</si>
  <si>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</si>
  <si>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</si>
  <si>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</si>
  <si>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</si>
  <si>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</si>
  <si>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</si>
  <si>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</si>
  <si>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</si>
  <si>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</si>
  <si>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</si>
  <si>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</si>
  <si>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</si>
  <si>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</si>
  <si>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</si>
  <si>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</si>
  <si>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</si>
  <si>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</si>
  <si>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</si>
  <si>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</si>
  <si>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</si>
  <si>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</si>
  <si>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</si>
  <si>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</si>
  <si>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</si>
  <si>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</si>
  <si>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</si>
  <si>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</si>
  <si>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</si>
  <si>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</si>
  <si>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</si>
  <si>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</si>
  <si>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</si>
  <si>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</si>
  <si>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</si>
  <si>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</si>
  <si>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</si>
  <si>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</si>
  <si>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</si>
  <si>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</si>
  <si>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</si>
  <si>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</si>
  <si>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</si>
  <si>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</si>
  <si>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</si>
  <si>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</si>
  <si>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</si>
  <si>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</si>
  <si>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</si>
  <si>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</si>
  <si>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</si>
  <si>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</si>
  <si>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</si>
  <si>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</si>
  <si>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</si>
  <si>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</si>
  <si>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</si>
  <si>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</si>
  <si>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</si>
  <si>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</si>
  <si>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</si>
  <si>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</si>
  <si>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</si>
  <si>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</si>
  <si>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</si>
  <si>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</si>
  <si>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</si>
  <si>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</si>
  <si>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</si>
  <si>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</si>
  <si>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</si>
  <si>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</si>
  <si>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</si>
  <si>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</si>
  <si>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</si>
  <si>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</si>
  <si>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</si>
  <si>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</si>
  <si>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</si>
  <si>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</si>
  <si>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</si>
  <si>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</si>
  <si>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</si>
  <si>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</si>
  <si>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</si>
  <si>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</si>
  <si>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</si>
  <si>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</si>
  <si>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</si>
  <si>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</si>
  <si>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</si>
  <si>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</si>
  <si>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</si>
  <si>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</si>
  <si>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</si>
  <si>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</si>
  <si>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</si>
  <si>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</si>
  <si>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</si>
  <si>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</si>
  <si>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</si>
  <si>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</si>
  <si>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</si>
  <si>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</si>
  <si>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</si>
  <si>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</si>
  <si>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</si>
  <si>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</si>
  <si>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</si>
  <si>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</si>
  <si>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</si>
  <si>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</si>
  <si>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</si>
  <si>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</si>
  <si>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</si>
  <si>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</si>
  <si>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</si>
  <si>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</si>
  <si>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</si>
  <si>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</si>
  <si>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</si>
  <si>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</si>
  <si>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</si>
  <si>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</si>
  <si>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</si>
  <si>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</si>
  <si>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</si>
  <si>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</si>
  <si>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</si>
  <si>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</si>
  <si>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</si>
  <si>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</si>
  <si>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</si>
  <si>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</si>
  <si>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</si>
  <si>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</si>
  <si>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</si>
  <si>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</si>
  <si>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</si>
  <si>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</si>
  <si>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</si>
  <si>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</si>
  <si>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</si>
  <si>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</si>
  <si>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</si>
  <si>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</si>
  <si>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</si>
  <si>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</si>
  <si>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</si>
  <si>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</si>
  <si>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</si>
  <si>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</si>
  <si>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</si>
  <si>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</si>
  <si>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</si>
  <si>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</si>
  <si>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</si>
  <si>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</si>
  <si>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</si>
  <si>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</si>
  <si>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</si>
  <si>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</si>
  <si>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</si>
  <si>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</si>
  <si>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</si>
  <si>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</si>
  <si>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</si>
  <si>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</si>
  <si>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</si>
  <si>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</si>
  <si>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</si>
  <si>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</si>
  <si>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</si>
  <si>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</si>
  <si>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</si>
  <si>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</si>
  <si>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</si>
  <si>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</si>
  <si>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</si>
  <si>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</si>
  <si>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</si>
  <si>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</si>
  <si>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</si>
  <si>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</si>
  <si>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</si>
  <si>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</si>
  <si>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</si>
  <si>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</si>
  <si>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</si>
  <si>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</si>
  <si>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</si>
  <si>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</si>
  <si>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</si>
  <si>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</si>
  <si>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</si>
  <si>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</si>
  <si>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</si>
  <si>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</si>
  <si>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</si>
  <si>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</si>
  <si>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</si>
  <si>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</si>
  <si>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</si>
  <si>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</si>
  <si>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</si>
  <si>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</si>
  <si>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</si>
  <si>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</si>
  <si>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</si>
  <si>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</si>
  <si>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</si>
  <si>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</si>
  <si>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</si>
  <si>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</si>
  <si>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</si>
  <si>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</si>
  <si>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</si>
  <si>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</si>
  <si>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</si>
  <si>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</si>
  <si>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</si>
  <si>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</si>
  <si>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</si>
  <si>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</si>
  <si>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</si>
  <si>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</si>
  <si>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</si>
  <si>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</si>
  <si>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</si>
  <si>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</si>
  <si>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</si>
  <si>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</si>
  <si>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</si>
  <si>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</si>
  <si>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</si>
  <si>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</si>
  <si>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</si>
  <si>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</si>
  <si>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</si>
  <si>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</si>
  <si>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</si>
  <si>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</si>
  <si>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</si>
  <si>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</si>
  <si>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</si>
  <si>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</si>
  <si>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</si>
  <si>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</si>
  <si>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</si>
  <si>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</si>
  <si>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</si>
  <si>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</si>
  <si>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</si>
  <si>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</si>
  <si>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</si>
  <si>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</si>
  <si>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</si>
  <si>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</si>
  <si>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</si>
  <si>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</si>
  <si>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</si>
  <si>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</si>
  <si>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</si>
  <si>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</si>
  <si>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</si>
  <si>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</si>
  <si>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</si>
  <si>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</si>
  <si>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</si>
  <si>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</si>
  <si>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</si>
  <si>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</si>
  <si>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</si>
  <si>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</si>
  <si>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</si>
  <si>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</si>
  <si>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</si>
  <si>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</si>
  <si>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</si>
  <si>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</si>
  <si>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</si>
  <si>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</si>
  <si>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</si>
  <si>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</si>
  <si>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</si>
  <si>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</si>
  <si>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</si>
  <si>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</si>
  <si>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</si>
  <si>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</si>
  <si>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</si>
  <si>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</si>
  <si>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</si>
  <si>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</si>
  <si>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</si>
  <si>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</si>
  <si>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</si>
  <si>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</si>
  <si>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</si>
  <si>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</si>
  <si>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</si>
  <si>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</si>
  <si>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</si>
  <si>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</si>
  <si>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</si>
  <si>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</si>
  <si>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</si>
  <si>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</si>
  <si>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</si>
  <si>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</si>
  <si>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</si>
  <si>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</si>
  <si>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</si>
  <si>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</si>
  <si>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</si>
  <si>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</si>
  <si>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</si>
  <si>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</si>
  <si>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</si>
  <si>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</si>
  <si>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</si>
  <si>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</si>
  <si>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</si>
  <si>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</si>
  <si>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</si>
  <si>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</si>
  <si>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</si>
  <si>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</si>
  <si>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</si>
  <si>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</si>
  <si>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</si>
  <si>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</si>
  <si>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</si>
  <si>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</si>
  <si>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</si>
  <si>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</si>
  <si>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</si>
  <si>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</si>
  <si>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</si>
  <si>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</si>
  <si>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</si>
  <si>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</si>
  <si>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</si>
  <si>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</si>
  <si>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</si>
  <si>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</si>
  <si>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</si>
  <si>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</si>
  <si>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</si>
  <si>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</si>
  <si>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</si>
  <si>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</si>
  <si>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</si>
  <si>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</si>
  <si>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</si>
  <si>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</si>
  <si>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</si>
  <si>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</si>
  <si>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</si>
  <si>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</si>
  <si>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</si>
  <si>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</si>
  <si>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</si>
  <si>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</si>
  <si>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</si>
  <si>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</si>
  <si>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</si>
  <si>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</si>
  <si>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</si>
  <si>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</si>
  <si>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</si>
  <si>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</si>
  <si>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</si>
  <si>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</si>
  <si>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</si>
  <si>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</si>
  <si>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</si>
  <si>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</si>
  <si>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</si>
  <si>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</si>
  <si>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</si>
  <si>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</si>
  <si>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</si>
  <si>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</si>
  <si>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</si>
  <si>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</si>
  <si>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</si>
  <si>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</si>
  <si>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</si>
  <si>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</si>
  <si>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</si>
  <si>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</si>
  <si>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</si>
  <si>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</si>
  <si>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</si>
  <si>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</si>
  <si>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</si>
  <si>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</si>
  <si>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</si>
  <si>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</si>
  <si>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</si>
  <si>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</si>
  <si>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</si>
  <si>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</si>
  <si>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</si>
  <si>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</si>
  <si>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</si>
  <si>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</si>
  <si>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</si>
  <si>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</si>
  <si>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</si>
  <si>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</si>
  <si>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</si>
  <si>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</si>
  <si>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</si>
  <si>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</si>
  <si>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</si>
  <si>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</si>
  <si>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</si>
  <si>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</si>
  <si>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</si>
  <si>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</si>
  <si>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</si>
  <si>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</si>
  <si>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</si>
  <si>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</si>
  <si>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</si>
  <si>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</si>
  <si>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</si>
  <si>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</si>
  <si>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</si>
  <si>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</si>
  <si>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</si>
  <si>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</si>
  <si>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</si>
  <si>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</si>
  <si>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</si>
  <si>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</si>
  <si>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</si>
  <si>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</si>
  <si>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</si>
  <si>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</si>
  <si>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</si>
  <si>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</si>
  <si>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</si>
  <si>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</si>
  <si>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</si>
  <si>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</si>
  <si>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</si>
  <si>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</si>
  <si>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</si>
  <si>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</si>
  <si>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</si>
  <si>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</si>
  <si>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</si>
  <si>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</si>
  <si>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</si>
  <si>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</si>
  <si>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</si>
  <si>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</si>
  <si>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</si>
  <si>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</si>
  <si>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</si>
  <si>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</si>
  <si>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</si>
  <si>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</si>
  <si>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</si>
  <si>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</si>
  <si>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</si>
  <si>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</si>
  <si>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</si>
  <si>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</si>
  <si>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</si>
  <si>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</si>
  <si>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</si>
  <si>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</si>
  <si>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</si>
  <si>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</si>
  <si>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</si>
  <si>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</si>
  <si>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</si>
  <si>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</si>
  <si>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</si>
  <si>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</si>
  <si>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</si>
  <si>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</si>
  <si>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</si>
  <si>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</si>
  <si>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</si>
  <si>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</si>
  <si>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</si>
  <si>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</si>
  <si>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</si>
  <si>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</si>
  <si>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</si>
  <si>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</si>
  <si>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</si>
  <si>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</si>
  <si>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</si>
  <si>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</si>
  <si>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</si>
  <si>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</si>
  <si>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</si>
  <si>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</si>
  <si>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</si>
  <si>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</si>
  <si>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</si>
  <si>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</si>
  <si>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</si>
  <si>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</si>
  <si>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</si>
  <si>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</si>
  <si>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</si>
  <si>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</si>
  <si>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</si>
  <si>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</si>
  <si>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</si>
  <si>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</si>
  <si>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</si>
  <si>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</si>
  <si>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</si>
  <si>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</si>
  <si>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</si>
  <si>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</si>
  <si>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</si>
  <si>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</si>
  <si>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</si>
  <si>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</si>
  <si>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</si>
  <si>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</si>
  <si>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</si>
  <si>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</si>
  <si>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</si>
  <si>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</si>
  <si>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</si>
  <si>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</si>
  <si>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</si>
  <si>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</si>
  <si>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</si>
  <si>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</si>
  <si>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</si>
  <si>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</si>
  <si>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</si>
  <si>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</si>
  <si>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</si>
  <si>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</si>
  <si>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</si>
  <si>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</si>
  <si>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</si>
  <si>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</si>
  <si>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</si>
  <si>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</si>
  <si>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</si>
  <si>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</si>
  <si>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</si>
  <si>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</si>
  <si>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</si>
  <si>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</si>
  <si>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</si>
  <si>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</si>
  <si>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</si>
  <si>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</si>
  <si>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</si>
  <si>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</si>
  <si>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</si>
  <si>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</si>
  <si>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</si>
  <si>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</si>
  <si>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</si>
  <si>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</si>
  <si>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</si>
  <si>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</si>
  <si>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</si>
  <si>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</si>
  <si>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</si>
  <si>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</si>
  <si>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</si>
  <si>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</si>
  <si>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</si>
  <si>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</si>
  <si>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</si>
  <si>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</si>
  <si>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</si>
  <si>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</si>
  <si>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</si>
  <si>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</si>
  <si>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</si>
  <si>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</si>
  <si>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</si>
  <si>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</si>
  <si>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</si>
  <si>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</si>
  <si>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</si>
  <si>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</si>
  <si>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</si>
  <si>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</si>
  <si>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</si>
  <si>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</si>
  <si>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</si>
  <si>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</si>
  <si>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</si>
  <si>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</si>
  <si>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</si>
  <si>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</si>
  <si>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</si>
  <si>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</si>
  <si>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</si>
  <si>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</si>
  <si>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</si>
  <si>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</si>
  <si>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</si>
  <si>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</si>
  <si>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</si>
  <si>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</si>
  <si>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</si>
  <si>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</si>
  <si>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</si>
  <si>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</si>
  <si>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</si>
  <si>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</si>
  <si>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</si>
  <si>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</si>
  <si>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</si>
  <si>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</si>
  <si>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</si>
  <si>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</si>
  <si>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</si>
  <si>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</si>
  <si>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</si>
  <si>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</si>
  <si>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</si>
  <si>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</si>
  <si>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</si>
  <si>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</si>
  <si>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</si>
  <si>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</si>
  <si>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</si>
  <si>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</si>
  <si>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</si>
  <si>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</si>
  <si>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</si>
  <si>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</si>
  <si>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</si>
  <si>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</si>
  <si>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</si>
  <si>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</si>
  <si>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</si>
  <si>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</si>
  <si>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</si>
  <si>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</si>
  <si>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</si>
  <si>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</si>
  <si>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</si>
  <si>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</si>
  <si>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</si>
  <si>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</si>
  <si>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</si>
  <si>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</si>
  <si>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</si>
  <si>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</si>
  <si>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</si>
  <si>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</si>
  <si>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</si>
  <si>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</si>
  <si>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</si>
  <si>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</si>
  <si>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</si>
  <si>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</si>
  <si>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</si>
  <si>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</si>
  <si>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</si>
  <si>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</si>
  <si>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</si>
  <si>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</si>
  <si>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</si>
  <si>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</si>
  <si>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</si>
  <si>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</si>
  <si>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</si>
  <si>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</si>
  <si>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</si>
  <si>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</si>
  <si>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</si>
  <si>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</si>
  <si>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</si>
  <si>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</si>
  <si>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</si>
  <si>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</si>
  <si>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</si>
  <si>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</si>
  <si>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</si>
  <si>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</si>
  <si>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</si>
  <si>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</si>
  <si>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</si>
  <si>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</si>
  <si>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</si>
  <si>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</si>
  <si>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</si>
  <si>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</si>
  <si>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</si>
  <si>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</si>
  <si>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</si>
  <si>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</si>
  <si>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</si>
  <si>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</si>
  <si>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</si>
  <si>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</si>
  <si>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</si>
  <si>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</si>
  <si>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</si>
  <si>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</si>
  <si>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</si>
  <si>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</si>
  <si>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</si>
  <si>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</si>
  <si>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</si>
  <si>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</si>
  <si>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</si>
  <si>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</si>
  <si>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</si>
  <si>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</si>
  <si>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</si>
  <si>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</si>
  <si>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</si>
  <si>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</si>
  <si>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</si>
  <si>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</si>
  <si>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</si>
  <si>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</si>
  <si>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</si>
  <si>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</si>
  <si>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</si>
  <si>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</si>
  <si>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</si>
  <si>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</si>
  <si>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</si>
  <si>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</si>
  <si>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</si>
  <si>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</si>
  <si>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</si>
  <si>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</si>
  <si>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</si>
  <si>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</si>
  <si>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</si>
  <si>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</si>
  <si>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</si>
  <si>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</si>
  <si>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</si>
  <si>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</si>
  <si>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</si>
  <si>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</si>
  <si>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</si>
  <si>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</si>
  <si>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</si>
  <si>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</si>
  <si>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</si>
  <si>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</si>
  <si>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</si>
  <si>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</si>
  <si>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</si>
  <si>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</si>
  <si>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</si>
  <si>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</si>
  <si>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</si>
  <si>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</si>
  <si>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</si>
  <si>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</si>
  <si>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</si>
  <si>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</si>
  <si>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</si>
  <si>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</si>
  <si>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</si>
  <si>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</si>
  <si>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</si>
  <si>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</si>
  <si>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</si>
  <si>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</si>
  <si>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</si>
  <si>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</si>
  <si>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</si>
  <si>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</si>
  <si>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</si>
  <si>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</si>
  <si>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</si>
  <si>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</si>
  <si>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</si>
  <si>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</si>
  <si>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</si>
  <si>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</si>
  <si>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</si>
  <si>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</si>
  <si>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</si>
  <si>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</si>
  <si>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</si>
  <si>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</si>
  <si>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</si>
  <si>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</si>
  <si>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</si>
  <si>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</si>
  <si>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</si>
  <si>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</si>
  <si>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</si>
  <si>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</si>
  <si>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</si>
  <si>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</si>
  <si>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</si>
  <si>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</si>
  <si>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</si>
  <si>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</si>
  <si>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</si>
  <si>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</si>
  <si>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</si>
  <si>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</si>
  <si>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</si>
  <si>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</si>
  <si>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</si>
  <si>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</si>
  <si>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</si>
  <si>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</si>
  <si>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</si>
  <si>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</si>
  <si>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</si>
  <si>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</si>
  <si>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</si>
  <si>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</si>
  <si>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</si>
  <si>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</si>
  <si>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</si>
  <si>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</si>
  <si>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</si>
  <si>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</si>
  <si>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</si>
  <si>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</si>
  <si>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</si>
  <si>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</si>
  <si>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</si>
  <si>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</si>
  <si>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</si>
  <si>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</si>
  <si>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</si>
  <si>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</si>
  <si>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</si>
  <si>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</si>
  <si>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</si>
  <si>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</si>
  <si>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</si>
  <si>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</si>
  <si>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</si>
  <si>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</si>
  <si>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</si>
  <si>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</si>
  <si>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</si>
  <si>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</si>
  <si>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</si>
  <si>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</si>
  <si>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</si>
  <si>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</si>
  <si>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</si>
  <si>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</si>
  <si>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</si>
  <si>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</si>
  <si>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</si>
  <si>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</si>
  <si>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</si>
  <si>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</si>
  <si>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</si>
  <si>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</si>
  <si>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</si>
  <si>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</si>
  <si>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</si>
  <si>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</si>
  <si>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</si>
  <si>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</si>
  <si>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</si>
  <si>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</si>
  <si>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</si>
  <si>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</si>
  <si>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</si>
  <si>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</si>
  <si>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</si>
  <si>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</si>
  <si>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</si>
  <si>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</si>
  <si>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</si>
  <si>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</si>
  <si>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</si>
  <si>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</si>
  <si>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</si>
  <si>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</si>
  <si>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</si>
  <si>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</si>
  <si>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</si>
  <si>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</si>
  <si>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</si>
  <si>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</si>
  <si>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</si>
  <si>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</si>
  <si>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</si>
  <si>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</si>
  <si>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</si>
  <si>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</si>
  <si>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</si>
  <si>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</si>
  <si>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</si>
  <si>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</si>
  <si>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</si>
  <si>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</si>
  <si>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</si>
  <si>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</si>
  <si>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</si>
  <si>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</si>
  <si>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</si>
  <si>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</si>
  <si>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</si>
  <si>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</si>
  <si>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</si>
  <si>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</si>
  <si>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</si>
  <si>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</si>
  <si>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</si>
  <si>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</si>
  <si>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</si>
  <si>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</si>
  <si>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</si>
  <si>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</si>
  <si>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</si>
  <si>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</si>
  <si>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</si>
  <si>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</si>
  <si>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</si>
  <si>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</si>
  <si>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</si>
  <si>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</si>
  <si>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</si>
  <si>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</si>
  <si>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</si>
  <si>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</si>
  <si>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</si>
  <si>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</si>
  <si>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</si>
  <si>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</si>
  <si>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</si>
  <si>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</si>
  <si>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</si>
  <si>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</si>
  <si>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</si>
  <si>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</si>
  <si>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</si>
  <si>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</si>
  <si>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</si>
  <si>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</si>
  <si>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</si>
  <si>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</si>
  <si>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</si>
  <si>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</si>
  <si>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</si>
  <si>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</si>
  <si>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</si>
  <si>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</si>
  <si>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</si>
  <si>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</si>
  <si>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</si>
  <si>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</si>
  <si>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</si>
  <si>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</si>
  <si>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</si>
  <si>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</si>
  <si>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</si>
  <si>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</si>
  <si>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</si>
  <si>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</si>
  <si>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</si>
  <si>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</si>
  <si>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</si>
  <si>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</si>
  <si>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</si>
  <si>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</si>
  <si>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</si>
  <si>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</si>
  <si>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</si>
  <si>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</si>
  <si>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</si>
  <si>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</si>
  <si>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</si>
  <si>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</si>
  <si>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</si>
  <si>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</si>
  <si>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</si>
  <si>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</si>
  <si>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</si>
  <si>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</si>
  <si>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</si>
  <si>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</si>
  <si>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</si>
  <si>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</si>
  <si>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</si>
  <si>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</si>
  <si>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</si>
  <si>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</si>
  <si>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</si>
  <si>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</si>
  <si>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</si>
  <si>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</si>
  <si>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</si>
  <si>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</si>
  <si>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</si>
  <si>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</si>
  <si>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</si>
  <si>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</si>
  <si>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</si>
  <si>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</si>
  <si>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</si>
  <si>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</si>
  <si>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</si>
  <si>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</si>
  <si>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</si>
  <si>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</si>
  <si>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</si>
  <si>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</si>
  <si>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</si>
  <si>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</si>
  <si>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</si>
  <si>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</si>
  <si>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</si>
  <si>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</si>
  <si>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</si>
  <si>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</si>
  <si>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</si>
  <si>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</si>
  <si>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</si>
  <si>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</si>
  <si>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</si>
  <si>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</si>
  <si>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</si>
  <si>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</si>
  <si>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</si>
  <si>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</si>
  <si>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</si>
  <si>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</si>
  <si>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</si>
  <si>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</si>
  <si>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</si>
  <si>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</si>
  <si>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</si>
  <si>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</si>
  <si>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</si>
  <si>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</si>
  <si>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</si>
  <si>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</si>
  <si>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</si>
  <si>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</si>
  <si>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</si>
  <si>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</si>
  <si>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</si>
  <si>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</si>
  <si>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</si>
  <si>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</si>
  <si>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</si>
  <si>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</si>
  <si>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</si>
  <si>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</si>
  <si>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</si>
  <si>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</si>
  <si>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</si>
  <si>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</si>
  <si>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</si>
  <si>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</si>
  <si>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</si>
  <si>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</si>
  <si>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</si>
  <si>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</si>
  <si>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</si>
  <si>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</si>
  <si>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</si>
  <si>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</si>
  <si>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</si>
  <si>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</si>
  <si>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</si>
  <si>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</si>
  <si>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</si>
  <si>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</si>
  <si>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</si>
  <si>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</si>
  <si>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</si>
  <si>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</si>
  <si>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</si>
  <si>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</si>
  <si>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</si>
  <si>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</si>
  <si>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</si>
  <si>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</si>
  <si>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</si>
  <si>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</si>
  <si>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</si>
  <si>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</si>
  <si>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</si>
  <si>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</si>
  <si>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</si>
  <si>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</si>
  <si>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</si>
  <si>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</si>
  <si>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</si>
  <si>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</si>
  <si>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</si>
  <si>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</si>
  <si>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</si>
  <si>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</si>
  <si>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</si>
  <si>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</si>
  <si>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</si>
  <si>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</si>
  <si>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</si>
  <si>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</si>
  <si>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</si>
  <si>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</si>
  <si>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</si>
  <si>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</si>
  <si>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</si>
  <si>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</si>
  <si>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</si>
  <si>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</si>
  <si>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</si>
  <si>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</si>
  <si>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</si>
  <si>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</si>
  <si>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</si>
  <si>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</si>
  <si>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</si>
  <si>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</si>
  <si>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</si>
  <si>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</si>
  <si>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</si>
  <si>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</si>
  <si>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</si>
  <si>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</si>
  <si>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</si>
  <si>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</si>
  <si>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</si>
  <si>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</si>
  <si>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</si>
  <si>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</si>
  <si>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</si>
  <si>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</si>
  <si>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</si>
  <si>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</si>
  <si>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</si>
  <si>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</si>
  <si>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</si>
  <si>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</si>
  <si>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</si>
  <si>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</si>
  <si>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</si>
  <si>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</si>
  <si>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</si>
  <si>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</si>
  <si>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</si>
  <si>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</si>
  <si>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</si>
  <si>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</si>
  <si>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</si>
  <si>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</si>
  <si>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</si>
  <si>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</si>
  <si>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</si>
  <si>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</si>
  <si>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</si>
  <si>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</si>
  <si>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</si>
  <si>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</si>
  <si>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</si>
  <si>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</si>
  <si>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</si>
  <si>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</si>
  <si>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</si>
  <si>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</si>
  <si>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</si>
  <si>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</si>
  <si>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</si>
  <si>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</si>
  <si>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</si>
  <si>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</si>
  <si>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</si>
  <si>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</si>
  <si>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</si>
  <si>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</si>
  <si>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</si>
  <si>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</si>
  <si>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</si>
  <si>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</si>
  <si>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</si>
  <si>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</si>
  <si>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</si>
  <si>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</si>
  <si>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</si>
  <si>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</si>
  <si>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</si>
  <si>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</si>
  <si>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</si>
  <si>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</si>
  <si>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</si>
  <si>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</si>
  <si>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</si>
  <si>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</si>
  <si>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</si>
  <si>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</si>
  <si>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</si>
  <si>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</si>
  <si>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</si>
  <si>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</si>
  <si>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</si>
  <si>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</si>
  <si>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</si>
  <si>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</si>
  <si>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</si>
  <si>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</si>
  <si>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</si>
  <si>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</si>
  <si>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</si>
  <si>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</si>
  <si>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</si>
  <si>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</si>
  <si>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</si>
  <si>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</si>
  <si>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</si>
  <si>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</si>
  <si>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</si>
  <si>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</si>
  <si>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</si>
  <si>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</si>
  <si>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</si>
  <si>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</si>
  <si>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</si>
  <si>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</si>
  <si>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</si>
  <si>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</si>
  <si>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</si>
  <si>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</si>
  <si>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</si>
  <si>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</si>
  <si>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</si>
  <si>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</si>
  <si>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</si>
  <si>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</si>
  <si>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</si>
  <si>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</si>
  <si>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</si>
  <si>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</si>
  <si>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</si>
  <si>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</si>
  <si>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</si>
  <si>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</si>
  <si>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</si>
  <si>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</si>
  <si>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</si>
  <si>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</si>
  <si>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</si>
  <si>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</si>
  <si>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</si>
  <si>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</si>
  <si>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</si>
  <si>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</si>
  <si>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</si>
  <si>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</si>
  <si>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</si>
  <si>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</si>
  <si>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</si>
  <si>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</si>
  <si>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</si>
  <si>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</si>
  <si>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</si>
  <si>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</si>
  <si>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</si>
  <si>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</si>
  <si>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</si>
  <si>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</si>
  <si>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</si>
  <si>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</si>
  <si>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</si>
  <si>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</si>
  <si>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</si>
  <si>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</si>
  <si>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</si>
  <si>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</si>
  <si>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</si>
  <si>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</si>
  <si>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</si>
  <si>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</si>
  <si>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</si>
  <si>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</si>
  <si>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</si>
  <si>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</si>
  <si>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</si>
  <si>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</si>
  <si>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</si>
  <si>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</si>
  <si>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</si>
  <si>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</si>
  <si>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</si>
  <si>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</si>
  <si>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</si>
  <si>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</si>
  <si>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</si>
  <si>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</si>
  <si>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</si>
  <si>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</si>
  <si>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</si>
  <si>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</si>
  <si>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</si>
  <si>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</si>
  <si>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</si>
  <si>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</si>
  <si>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</si>
  <si>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</si>
  <si>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</si>
  <si>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</si>
  <si>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</si>
  <si>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</si>
  <si>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</si>
  <si>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</si>
  <si>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</si>
  <si>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</si>
  <si>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</si>
  <si>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</si>
  <si>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</si>
  <si>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</si>
  <si>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</si>
  <si>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</si>
  <si>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</si>
  <si>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</si>
  <si>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</si>
  <si>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</si>
  <si>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</si>
  <si>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</si>
  <si>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</si>
  <si>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</si>
  <si>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</si>
  <si>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</si>
  <si>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</si>
  <si>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</si>
  <si>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</si>
  <si>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</si>
  <si>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</si>
  <si>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</si>
  <si>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</si>
  <si>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</si>
  <si>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</si>
  <si>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</si>
  <si>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</si>
  <si>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</si>
  <si>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</si>
  <si>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</si>
  <si>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</si>
  <si>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</si>
  <si>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</si>
  <si>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</si>
  <si>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</si>
  <si>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</si>
  <si>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</si>
  <si>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</si>
  <si>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</si>
  <si>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</si>
  <si>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</si>
  <si>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</si>
  <si>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</si>
  <si>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</si>
  <si>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</si>
  <si>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</si>
  <si>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</si>
  <si>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</si>
  <si>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</si>
  <si>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</si>
  <si>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</si>
  <si>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</si>
  <si>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</si>
  <si>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</si>
  <si>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</si>
  <si>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</si>
  <si>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</si>
  <si>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</si>
  <si>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</si>
  <si>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</si>
  <si>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</si>
  <si>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</si>
  <si>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</si>
  <si>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</si>
  <si>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</si>
  <si>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</si>
  <si>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</si>
  <si>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</si>
  <si>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</si>
  <si>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</si>
  <si>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</si>
  <si>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</si>
  <si>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</si>
  <si>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</si>
  <si>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</si>
  <si>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</si>
  <si>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</si>
  <si>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</si>
  <si>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</si>
  <si>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</si>
  <si>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</si>
  <si>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</si>
  <si>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</si>
  <si>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</si>
  <si>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</si>
  <si>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</si>
  <si>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</si>
  <si>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</si>
  <si>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</si>
  <si>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</si>
  <si>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</si>
  <si>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</si>
  <si>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</si>
  <si>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</si>
  <si>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</si>
  <si>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</si>
  <si>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</si>
  <si>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</si>
  <si>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</si>
  <si>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</si>
  <si>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</si>
  <si>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</si>
  <si>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</si>
  <si>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</si>
  <si>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</si>
  <si>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</si>
  <si>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</si>
  <si>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</si>
  <si>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</si>
  <si>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</si>
  <si>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</si>
  <si>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</si>
  <si>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</si>
  <si>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</si>
  <si>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</si>
  <si>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</si>
  <si>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</si>
  <si>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</si>
  <si>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</si>
  <si>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</si>
  <si>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</si>
  <si>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</si>
  <si>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</si>
  <si>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</si>
  <si>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</si>
  <si>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</si>
  <si>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</si>
  <si>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</si>
  <si>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</si>
  <si>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</si>
  <si>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</si>
  <si>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</si>
  <si>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</si>
  <si>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</si>
  <si>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</si>
  <si>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</si>
  <si>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</si>
  <si>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</si>
  <si>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</si>
  <si>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</si>
  <si>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</si>
  <si>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</si>
  <si>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</si>
  <si>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</si>
  <si>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</si>
  <si>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</si>
  <si>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</si>
  <si>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</si>
  <si>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</si>
  <si>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</si>
  <si>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</si>
  <si>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</si>
  <si>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</si>
  <si>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</si>
  <si>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</si>
  <si>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</si>
  <si>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</si>
  <si>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</si>
  <si>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</si>
  <si>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</si>
  <si>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</si>
  <si>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</si>
  <si>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</si>
  <si>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</si>
  <si>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</si>
  <si>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</si>
  <si>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</si>
  <si>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</si>
  <si>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</si>
  <si>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</si>
  <si>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</si>
  <si>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</si>
  <si>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</si>
  <si>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</si>
  <si>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</si>
  <si>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</si>
  <si>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</si>
  <si>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</si>
  <si>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</si>
  <si>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</si>
  <si>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</si>
  <si>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</si>
  <si>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</si>
  <si>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</si>
  <si>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</si>
  <si>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</si>
  <si>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</si>
  <si>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</si>
  <si>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</si>
  <si>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</si>
  <si>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</si>
  <si>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</si>
  <si>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</si>
  <si>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</si>
  <si>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</si>
  <si>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</si>
  <si>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</si>
  <si>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</si>
  <si>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</si>
  <si>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</si>
  <si>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</si>
  <si>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</si>
  <si>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</si>
  <si>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</si>
  <si>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</si>
  <si>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</si>
  <si>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</si>
  <si>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</si>
  <si>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</si>
  <si>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</si>
  <si>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</si>
  <si>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</si>
  <si>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</si>
  <si>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</si>
  <si>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</si>
  <si>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</si>
  <si>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</si>
  <si>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</si>
  <si>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</si>
  <si>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</si>
  <si>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</si>
  <si>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</si>
  <si>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</si>
  <si>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</si>
  <si>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</si>
  <si>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</si>
  <si>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</si>
  <si>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</si>
  <si>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</si>
  <si>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</si>
  <si>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</si>
  <si>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</si>
  <si>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</si>
  <si>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</si>
  <si>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</si>
  <si>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</si>
  <si>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</si>
  <si>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</si>
  <si>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</si>
  <si>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</si>
  <si>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</si>
  <si>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</si>
  <si>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</si>
  <si>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</si>
  <si>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</si>
  <si>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</si>
  <si>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</si>
  <si>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</si>
  <si>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</si>
  <si>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</si>
  <si>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</si>
  <si>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</si>
  <si>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</si>
  <si>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</si>
  <si>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</si>
  <si>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</si>
  <si>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</si>
  <si>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</si>
  <si>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</si>
  <si>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</si>
  <si>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</si>
  <si>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</si>
  <si>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</si>
  <si>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</si>
  <si>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</si>
  <si>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</si>
  <si>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</si>
  <si>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</si>
  <si>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</si>
  <si>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</si>
  <si>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</si>
  <si>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</si>
  <si>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</si>
  <si>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</si>
  <si>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</si>
  <si>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</si>
  <si>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</si>
  <si>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</si>
  <si>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</si>
  <si>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</si>
  <si>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</si>
  <si>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</si>
  <si>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</si>
  <si>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</si>
  <si>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</si>
  <si>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</si>
  <si>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</si>
  <si>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</si>
  <si>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</si>
  <si>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</si>
  <si>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</si>
  <si>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</si>
  <si>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</si>
  <si>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</si>
  <si>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</si>
  <si>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</si>
  <si>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</si>
  <si>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</si>
  <si>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</si>
  <si>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</si>
  <si>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</si>
  <si>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</si>
  <si>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</si>
  <si>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</si>
  <si>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</si>
  <si>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</si>
  <si>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</si>
  <si>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</si>
  <si>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</si>
  <si>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</si>
  <si>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</si>
  <si>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</si>
  <si>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</si>
  <si>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</si>
  <si>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</si>
  <si>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</si>
  <si>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</si>
  <si>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</si>
  <si>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</si>
  <si>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</si>
  <si>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</si>
  <si>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</si>
  <si>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</si>
  <si>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</si>
  <si>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</si>
  <si>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</si>
  <si>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</si>
  <si>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</si>
  <si>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</si>
  <si>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</si>
  <si>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</si>
  <si>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</si>
  <si>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</si>
  <si>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</si>
  <si>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</si>
  <si>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</si>
  <si>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</si>
  <si>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</si>
  <si>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</si>
  <si>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</si>
  <si>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</si>
  <si>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</si>
  <si>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</si>
  <si>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</si>
  <si>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</si>
  <si>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</si>
  <si>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</si>
  <si>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</si>
  <si>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</si>
  <si>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</si>
  <si>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</si>
  <si>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</si>
  <si>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</si>
  <si>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</si>
  <si>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</si>
  <si>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</si>
  <si>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</si>
  <si>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</si>
  <si>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</si>
  <si>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</si>
  <si>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</si>
  <si>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</si>
  <si>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</si>
  <si>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</si>
  <si>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</si>
  <si>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</si>
  <si>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</si>
  <si>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</si>
  <si>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</si>
  <si>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</si>
  <si>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</si>
  <si>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</si>
  <si>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</si>
  <si>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</si>
  <si>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</si>
  <si>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</si>
  <si>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</si>
  <si>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</si>
  <si>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</si>
  <si>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</si>
  <si>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</si>
  <si>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</si>
  <si>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</si>
  <si>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</si>
  <si>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</si>
  <si>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</si>
  <si>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</si>
  <si>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</si>
  <si>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</si>
  <si>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</si>
  <si>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</si>
  <si>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</si>
  <si>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</si>
  <si>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</si>
  <si>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</si>
  <si>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</si>
  <si>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</si>
  <si>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</si>
  <si>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</si>
  <si>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</si>
  <si>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</si>
  <si>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</si>
  <si>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</si>
  <si>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</si>
  <si>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</si>
  <si>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</si>
  <si>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</si>
  <si>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</si>
  <si>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</si>
  <si>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</si>
  <si>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</si>
  <si>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</si>
  <si>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</si>
  <si>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</si>
  <si>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</si>
  <si>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</si>
  <si>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</si>
  <si>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</si>
  <si>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</si>
  <si>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</si>
  <si>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</si>
  <si>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</si>
  <si>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</si>
  <si>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</si>
  <si>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</si>
  <si>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</si>
  <si>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</si>
  <si>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</si>
  <si>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</si>
  <si>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</si>
  <si>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</si>
  <si>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</si>
  <si>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</si>
  <si>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</si>
  <si>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</si>
  <si>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</si>
  <si>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</si>
  <si>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</si>
  <si>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</si>
  <si>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</si>
  <si>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</si>
  <si>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</si>
  <si>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</si>
  <si>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</si>
  <si>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</si>
  <si>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</si>
  <si>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</si>
  <si>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</si>
  <si>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</si>
  <si>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</si>
  <si>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</si>
  <si>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</si>
  <si>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</si>
  <si>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</si>
  <si>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</si>
  <si>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</si>
  <si>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</si>
  <si>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</si>
  <si>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</si>
  <si>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</si>
  <si>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</si>
  <si>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</si>
  <si>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</si>
  <si>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</si>
  <si>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</si>
  <si>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</si>
  <si>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</si>
  <si>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</si>
  <si>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</si>
  <si>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</si>
  <si>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</si>
  <si>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</si>
  <si>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</si>
  <si>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</si>
  <si>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</si>
  <si>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</si>
  <si>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</si>
  <si>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</si>
  <si>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</si>
  <si>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</si>
  <si>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</si>
  <si>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</si>
  <si>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</si>
  <si>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</si>
  <si>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</si>
  <si>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</si>
  <si>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</si>
  <si>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</si>
  <si>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</si>
  <si>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</si>
  <si>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</si>
  <si>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</si>
  <si>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</si>
  <si>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</si>
  <si>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</si>
  <si>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</si>
  <si>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</si>
  <si>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</si>
  <si>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</si>
  <si>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</si>
  <si>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</si>
  <si>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</si>
  <si>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</si>
  <si>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</si>
  <si>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</si>
  <si>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</si>
  <si>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</si>
  <si>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</si>
  <si>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</si>
  <si>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</si>
  <si>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</si>
  <si>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</si>
  <si>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</si>
  <si>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</si>
  <si>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</si>
  <si>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</si>
  <si>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</si>
  <si>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</si>
  <si>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</si>
  <si>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</si>
  <si>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</si>
  <si>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</si>
  <si>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</si>
  <si>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</si>
  <si>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</si>
  <si>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</si>
  <si>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</si>
  <si>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</si>
  <si>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</si>
  <si>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</si>
  <si>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</si>
  <si>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</si>
  <si>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</si>
  <si>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</si>
  <si>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</si>
  <si>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</si>
  <si>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</si>
  <si>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</si>
  <si>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</si>
  <si>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</si>
  <si>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</si>
  <si>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</si>
  <si>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</si>
  <si>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</si>
  <si>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</si>
  <si>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</si>
  <si>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</si>
  <si>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</si>
  <si>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</si>
  <si>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</si>
  <si>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</si>
  <si>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</si>
  <si>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</si>
  <si>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</si>
  <si>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</si>
  <si>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</si>
  <si>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</si>
  <si>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</si>
  <si>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</si>
  <si>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</si>
  <si>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</si>
  <si>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</si>
  <si>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</si>
  <si>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</si>
  <si>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</si>
  <si>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</si>
  <si>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</si>
  <si>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</si>
  <si>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</si>
  <si>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</si>
  <si>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</si>
  <si>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</si>
  <si>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</si>
  <si>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</si>
  <si>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</si>
  <si>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</si>
  <si>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</si>
  <si>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</si>
  <si>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</si>
  <si>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</si>
  <si>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</si>
  <si>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</si>
  <si>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</si>
  <si>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</si>
  <si>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</si>
  <si>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</si>
  <si>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</si>
  <si>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</si>
  <si>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</si>
  <si>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</si>
  <si>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</si>
  <si>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</si>
  <si>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</si>
  <si>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</si>
  <si>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</si>
  <si>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</si>
  <si>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</si>
  <si>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</si>
  <si>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</si>
  <si>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</si>
  <si>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</si>
  <si>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</si>
  <si>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</si>
  <si>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</si>
  <si>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</si>
  <si>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</si>
  <si>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</si>
  <si>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</si>
  <si>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</si>
  <si>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</si>
  <si>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</si>
  <si>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</si>
  <si>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</si>
  <si>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</si>
  <si>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</si>
  <si>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</si>
  <si>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</si>
  <si>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</si>
  <si>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</si>
  <si>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</si>
  <si>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</si>
  <si>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</si>
  <si>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</si>
  <si>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</si>
  <si>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</si>
  <si>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</si>
  <si>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</si>
  <si>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</si>
  <si>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</si>
  <si>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</si>
  <si>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</si>
  <si>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</si>
  <si>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</si>
  <si>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</si>
  <si>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</si>
  <si>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</si>
  <si>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</si>
  <si>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</si>
  <si>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</si>
  <si>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</si>
  <si>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</si>
  <si>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</si>
  <si>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</si>
  <si>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</si>
  <si>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</si>
  <si>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</si>
  <si>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</si>
  <si>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</si>
  <si>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</si>
  <si>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</si>
  <si>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</si>
  <si>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</si>
  <si>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</si>
  <si>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</si>
  <si>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</si>
  <si>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</si>
  <si>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</si>
  <si>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</si>
  <si>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</si>
  <si>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</si>
  <si>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</si>
  <si>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</si>
  <si>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</si>
  <si>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</si>
  <si>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</si>
  <si>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</si>
  <si>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</si>
  <si>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</si>
  <si>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</si>
  <si>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</si>
  <si>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</si>
  <si>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</si>
  <si>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</si>
  <si>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</si>
  <si>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</si>
  <si>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</si>
  <si>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</si>
  <si>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</si>
  <si>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</si>
  <si>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</si>
  <si>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</si>
  <si>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</si>
  <si>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</si>
  <si>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</si>
  <si>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</si>
  <si>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</si>
  <si>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</si>
  <si>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</si>
  <si>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</si>
  <si>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</si>
  <si>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</si>
  <si>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</si>
  <si>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</si>
  <si>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</si>
  <si>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</si>
  <si>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</si>
  <si>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</si>
  <si>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</si>
  <si>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</si>
  <si>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</si>
  <si>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</si>
  <si>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</si>
  <si>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</si>
  <si>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</si>
  <si>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</si>
  <si>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</si>
  <si>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</si>
  <si>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</si>
  <si>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</si>
  <si>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</si>
  <si>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</si>
  <si>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</si>
  <si>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</si>
  <si>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</si>
  <si>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</si>
  <si>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</si>
  <si>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</si>
  <si>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</si>
  <si>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</si>
  <si>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</si>
  <si>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</si>
  <si>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</si>
  <si>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</si>
  <si>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</si>
  <si>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</si>
  <si>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</si>
  <si>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</si>
  <si>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</si>
  <si>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</si>
  <si>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</si>
  <si>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</si>
  <si>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</si>
  <si>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</si>
  <si>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</si>
  <si>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</si>
  <si>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</si>
  <si>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</si>
  <si>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</si>
  <si>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</si>
  <si>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</si>
  <si>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</si>
  <si>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</si>
  <si>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</si>
  <si>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</si>
  <si>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</si>
  <si>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</si>
  <si>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</si>
  <si>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</si>
  <si>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</si>
  <si>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</si>
  <si>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</si>
  <si>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</si>
  <si>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</si>
  <si>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</si>
  <si>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</si>
  <si>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</si>
  <si>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</si>
  <si>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</si>
  <si>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</si>
  <si>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</si>
  <si>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</si>
  <si>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</si>
  <si>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</si>
  <si>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</si>
  <si>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</si>
  <si>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</si>
  <si>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</si>
  <si>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</si>
  <si>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</si>
  <si>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</si>
  <si>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</si>
  <si>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</si>
  <si>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</si>
  <si>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</si>
  <si>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</si>
  <si>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</si>
  <si>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</si>
  <si>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</si>
  <si>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</si>
  <si>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</si>
  <si>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</si>
  <si>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</si>
  <si>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</si>
  <si>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</si>
  <si>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</si>
  <si>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</si>
  <si>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</si>
  <si>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</si>
  <si>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</si>
  <si>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</si>
  <si>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</si>
  <si>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</si>
  <si>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</si>
  <si>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</si>
  <si>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</si>
  <si>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</si>
  <si>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</si>
  <si>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</si>
  <si>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</si>
  <si>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</si>
  <si>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</si>
  <si>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</si>
  <si>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</si>
  <si>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</si>
  <si>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</si>
  <si>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</si>
  <si>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</si>
  <si>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</si>
  <si>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</si>
  <si>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</si>
  <si>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</si>
  <si>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</si>
  <si>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</si>
  <si>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</si>
  <si>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</si>
  <si>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</si>
  <si>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</si>
  <si>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</si>
  <si>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</si>
  <si>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</si>
  <si>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</si>
  <si>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</si>
  <si>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</si>
  <si>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</si>
  <si>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</si>
  <si>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</si>
  <si>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</si>
  <si>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</si>
  <si>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</si>
  <si>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</si>
  <si>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</si>
  <si>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</si>
  <si>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</si>
  <si>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</si>
  <si>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</si>
  <si>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</si>
  <si>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</si>
  <si>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</si>
  <si>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</si>
  <si>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</si>
  <si>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</si>
  <si>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</si>
  <si>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</si>
  <si>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</si>
  <si>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</si>
  <si>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</si>
  <si>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</si>
  <si>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</si>
  <si>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</si>
  <si>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</si>
  <si>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</si>
  <si>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</si>
  <si>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</si>
  <si>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</si>
  <si>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</si>
  <si>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</si>
  <si>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</si>
  <si>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</si>
  <si>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</si>
  <si>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</si>
  <si>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</si>
  <si>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</si>
  <si>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</si>
  <si>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</si>
  <si>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</si>
  <si>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</si>
  <si>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</si>
  <si>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</si>
  <si>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</si>
  <si>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</si>
  <si>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</si>
  <si>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</si>
  <si>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</si>
  <si>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</si>
  <si>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</si>
  <si>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</si>
  <si>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</si>
  <si>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</si>
  <si>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</si>
  <si>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</si>
  <si>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</si>
  <si>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</si>
  <si>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</si>
  <si>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</si>
  <si>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</si>
  <si>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</si>
  <si>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</si>
  <si>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</si>
  <si>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</si>
  <si>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</si>
  <si>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</si>
  <si>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</si>
  <si>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</si>
  <si>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</si>
  <si>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</si>
  <si>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</si>
  <si>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</si>
  <si>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</si>
  <si>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</si>
  <si>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</si>
  <si>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</si>
  <si>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</si>
  <si>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</si>
  <si>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</si>
  <si>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</si>
  <si>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</si>
  <si>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</si>
  <si>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</si>
  <si>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</si>
  <si>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</si>
  <si>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</si>
  <si>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</si>
  <si>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</si>
  <si>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</si>
  <si>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</si>
  <si>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</si>
  <si>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</si>
  <si>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</si>
  <si>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</si>
  <si>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</si>
  <si>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</si>
  <si>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</si>
  <si>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</si>
  <si>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</si>
  <si>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</si>
  <si>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</si>
  <si>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</si>
  <si>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</si>
  <si>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</si>
  <si>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</si>
  <si>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</si>
  <si>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</si>
  <si>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</si>
  <si>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</si>
  <si>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</si>
  <si>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</si>
  <si>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</si>
  <si>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</si>
  <si>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</si>
  <si>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</si>
  <si>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</si>
  <si>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</si>
  <si>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</si>
  <si>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</si>
  <si>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</si>
  <si>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</si>
  <si>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</si>
  <si>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</si>
  <si>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</si>
  <si>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</si>
  <si>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</si>
  <si>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</si>
  <si>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</si>
  <si>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</si>
  <si>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</si>
  <si>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</si>
  <si>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</si>
  <si>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</si>
  <si>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</si>
  <si>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</si>
  <si>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</si>
  <si>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</si>
  <si>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</si>
  <si>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</si>
  <si>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</si>
  <si>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</si>
  <si>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</si>
  <si>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</si>
  <si>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</si>
  <si>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</si>
  <si>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</si>
  <si>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</si>
  <si>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</si>
  <si>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</si>
  <si>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</si>
  <si>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</si>
  <si>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</si>
  <si>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</si>
  <si>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</si>
  <si>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</si>
  <si>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</si>
  <si>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</si>
  <si>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</si>
  <si>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</si>
  <si>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</si>
  <si>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</si>
  <si>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</si>
  <si>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</si>
  <si>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</si>
  <si>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</si>
  <si>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</si>
  <si>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</si>
  <si>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</si>
  <si>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</si>
  <si>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</si>
  <si>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</si>
  <si>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</si>
  <si>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</si>
  <si>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</si>
  <si>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</si>
  <si>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</si>
  <si>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</si>
  <si>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</si>
  <si>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</si>
  <si>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</si>
  <si>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</si>
  <si>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</si>
  <si>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</si>
  <si>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</si>
  <si>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</si>
  <si>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</si>
  <si>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</si>
  <si>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</si>
  <si>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</si>
  <si>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</si>
  <si>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</si>
  <si>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</si>
  <si>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</si>
  <si>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</si>
  <si>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</si>
  <si>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</si>
  <si>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</si>
  <si>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</si>
  <si>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</si>
  <si>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</si>
  <si>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</si>
  <si>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</si>
  <si>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</si>
  <si>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</si>
  <si>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</si>
  <si>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</si>
  <si>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</si>
  <si>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</si>
  <si>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</si>
  <si>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</si>
  <si>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</si>
  <si>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</si>
  <si>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</si>
  <si>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</si>
  <si>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</si>
  <si>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</si>
  <si>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</si>
  <si>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</si>
  <si>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</si>
  <si>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</si>
  <si>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</si>
  <si>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</si>
  <si>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</si>
  <si>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</si>
  <si>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</si>
  <si>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</si>
  <si>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</si>
  <si>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</si>
  <si>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</si>
  <si>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</si>
  <si>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</si>
  <si>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</si>
  <si>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</si>
  <si>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</si>
  <si>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</si>
  <si>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</si>
  <si>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</si>
  <si>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</si>
  <si>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</si>
  <si>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</si>
  <si>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</si>
  <si>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</si>
  <si>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</si>
  <si>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</si>
  <si>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</si>
  <si>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</si>
  <si>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</si>
  <si>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</si>
  <si>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</si>
  <si>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</si>
  <si>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</si>
  <si>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</si>
  <si>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</si>
  <si>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</si>
  <si>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</si>
  <si>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</si>
  <si>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</si>
  <si>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</si>
  <si>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</si>
  <si>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</si>
  <si>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</si>
  <si>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</si>
  <si>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</si>
  <si>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</si>
  <si>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</si>
  <si>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</si>
  <si>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</si>
  <si>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</si>
  <si>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</si>
  <si>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</si>
  <si>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</si>
  <si>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</si>
  <si>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</si>
  <si>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</si>
  <si>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</si>
  <si>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</si>
  <si>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</si>
  <si>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</si>
  <si>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</si>
  <si>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</si>
  <si>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</si>
  <si>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</si>
  <si>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</si>
  <si>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</si>
  <si>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</si>
  <si>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</si>
  <si>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</si>
  <si>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</si>
  <si>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</si>
  <si>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</si>
  <si>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</si>
  <si>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</si>
  <si>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</si>
  <si>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</si>
  <si>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</si>
  <si>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</si>
  <si>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</si>
  <si>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</si>
  <si>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</si>
  <si>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</si>
  <si>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</si>
  <si>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</si>
  <si>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</si>
  <si>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</si>
  <si>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</si>
  <si>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</si>
  <si>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</si>
  <si>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</si>
  <si>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</si>
  <si>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</si>
  <si>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</si>
  <si>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</si>
  <si>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</si>
  <si>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</si>
  <si>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</si>
  <si>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</si>
  <si>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</si>
  <si>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</si>
  <si>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</si>
  <si>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</si>
  <si>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</si>
  <si>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</si>
  <si>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</si>
  <si>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</si>
  <si>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</si>
  <si>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</si>
  <si>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</si>
  <si>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</si>
  <si>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</si>
  <si>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</si>
  <si>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</si>
  <si>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</si>
  <si>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</si>
  <si>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</si>
  <si>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</si>
  <si>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</si>
  <si>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</si>
  <si>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</si>
  <si>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</si>
  <si>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</si>
  <si>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</si>
  <si>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</si>
  <si>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</si>
  <si>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</si>
  <si>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</si>
  <si>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</si>
  <si>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</si>
  <si>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</si>
  <si>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</si>
  <si>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</si>
  <si>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</si>
  <si>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</si>
  <si>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</si>
  <si>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</si>
  <si>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</si>
  <si>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</si>
  <si>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</si>
  <si>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</si>
  <si>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</si>
  <si>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</si>
  <si>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</si>
  <si>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</si>
  <si>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</si>
  <si>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</si>
  <si>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</si>
  <si>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</si>
  <si>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</si>
  <si>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</si>
  <si>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</si>
  <si>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</si>
  <si>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</si>
  <si>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</si>
  <si>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</si>
  <si>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</si>
  <si>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</si>
  <si>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</si>
  <si>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</si>
  <si>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</si>
  <si>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</si>
  <si>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</si>
  <si>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</si>
  <si>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</si>
  <si>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</si>
  <si>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</si>
  <si>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</si>
  <si>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</si>
  <si>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</si>
  <si>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</si>
  <si>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</si>
  <si>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</si>
  <si>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</si>
  <si>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</si>
  <si>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</si>
  <si>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</si>
  <si>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</si>
  <si>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</si>
  <si>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</si>
  <si>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</si>
  <si>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</si>
  <si>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</si>
  <si>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</si>
  <si>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</si>
  <si>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</si>
  <si>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</si>
  <si>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</si>
  <si>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</si>
  <si>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</si>
  <si>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</si>
  <si>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</si>
  <si>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</si>
  <si>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</si>
  <si>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</si>
  <si>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</si>
  <si>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</si>
  <si>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</si>
  <si>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</si>
  <si>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</si>
  <si>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</si>
  <si>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</si>
  <si>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</si>
  <si>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</si>
  <si>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</si>
  <si>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</si>
  <si>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</si>
  <si>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</si>
  <si>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</si>
  <si>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</si>
  <si>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</si>
  <si>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</si>
  <si>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</si>
  <si>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</si>
  <si>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</si>
  <si>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</si>
  <si>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</si>
  <si>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</si>
  <si>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</si>
  <si>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</si>
  <si>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</si>
  <si>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</si>
  <si>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</si>
  <si>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</si>
  <si>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</si>
  <si>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</si>
  <si>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</si>
  <si>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</si>
  <si>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</si>
  <si>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</si>
  <si>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</si>
  <si>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</si>
  <si>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</si>
  <si>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</si>
  <si>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</si>
  <si>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</si>
  <si>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</si>
  <si>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</si>
  <si>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</si>
  <si>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</si>
  <si>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</si>
  <si>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</si>
  <si>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</si>
  <si>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</si>
  <si>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</si>
  <si>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</si>
  <si>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</si>
  <si>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</si>
  <si>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</si>
  <si>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</si>
  <si>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</si>
  <si>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</si>
  <si>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</si>
  <si>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</si>
  <si>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</si>
  <si>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</si>
  <si>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</si>
  <si>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</si>
  <si>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</si>
  <si>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</si>
  <si>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</si>
  <si>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</si>
  <si>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</si>
  <si>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</si>
  <si>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</si>
  <si>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</si>
  <si>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</si>
  <si>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</si>
  <si>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</si>
  <si>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</si>
  <si>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</si>
  <si>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</si>
  <si>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</si>
  <si>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</si>
  <si>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</si>
  <si>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</si>
  <si>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</si>
  <si>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</si>
  <si>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</si>
  <si>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</si>
  <si>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</si>
  <si>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</si>
  <si>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</si>
  <si>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</si>
  <si>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</si>
  <si>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</si>
  <si>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</si>
  <si>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</si>
  <si>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</si>
  <si>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</si>
  <si>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</si>
  <si>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</si>
  <si>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</si>
  <si>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</si>
  <si>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</si>
  <si>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</si>
  <si>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</si>
  <si>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</si>
  <si>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</si>
  <si>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</si>
  <si>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</si>
  <si>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</si>
  <si>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</si>
  <si>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</si>
  <si>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</si>
  <si>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</si>
  <si>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</si>
  <si>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</si>
  <si>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</si>
  <si>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</si>
  <si>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</si>
  <si>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</si>
  <si>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</si>
  <si>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</si>
  <si>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</si>
  <si>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</si>
  <si>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</si>
  <si>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</si>
  <si>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</si>
  <si>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</si>
  <si>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</si>
  <si>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</si>
  <si>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</si>
  <si>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</si>
  <si>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</si>
  <si>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</si>
  <si>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</si>
  <si>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</si>
  <si>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</si>
  <si>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</si>
  <si>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</si>
  <si>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</si>
  <si>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</si>
  <si>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</si>
  <si>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</si>
  <si>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</si>
  <si>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</si>
  <si>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</si>
  <si>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</si>
  <si>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</si>
  <si>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</si>
  <si>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</si>
  <si>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</si>
  <si>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</si>
  <si>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</si>
  <si>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</si>
  <si>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</si>
  <si>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</si>
  <si>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</si>
  <si>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</si>
  <si>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</si>
  <si>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</si>
  <si>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</si>
  <si>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</si>
  <si>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</si>
  <si>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</si>
  <si>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</si>
  <si>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</si>
  <si>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</si>
  <si>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</si>
  <si>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</si>
  <si>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</si>
  <si>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</si>
  <si>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</si>
  <si>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</si>
  <si>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</si>
  <si>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</si>
  <si>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</si>
  <si>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</si>
  <si>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</si>
  <si>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</si>
  <si>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</si>
  <si>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</si>
  <si>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</si>
  <si>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</si>
  <si>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</si>
  <si>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</si>
  <si>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</si>
  <si>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</si>
  <si>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</si>
  <si>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</si>
  <si>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</si>
  <si>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</si>
  <si>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</si>
  <si>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</si>
  <si>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</si>
  <si>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</si>
  <si>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</si>
  <si>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</si>
  <si>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</si>
  <si>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</si>
  <si>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</si>
  <si>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</si>
  <si>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</si>
  <si>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</si>
  <si>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</si>
  <si>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</si>
  <si>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</si>
  <si>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</si>
  <si>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</si>
  <si>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</si>
  <si>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</si>
  <si>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</si>
  <si>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</si>
  <si>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</si>
  <si>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</si>
  <si>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</si>
  <si>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</si>
  <si>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</si>
  <si>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</si>
  <si>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</si>
  <si>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</si>
  <si>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</si>
  <si>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</si>
  <si>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</si>
  <si>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</si>
  <si>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</si>
  <si>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</si>
  <si>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</si>
  <si>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</si>
  <si>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</si>
  <si>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</si>
  <si>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</si>
  <si>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</si>
  <si>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</si>
  <si>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</si>
  <si>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</si>
  <si>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</si>
  <si>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</si>
  <si>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</si>
  <si>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</si>
  <si>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</si>
  <si>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</si>
  <si>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</si>
  <si>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</si>
  <si>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</si>
  <si>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</si>
  <si>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</si>
  <si>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</si>
  <si>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</si>
  <si>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</si>
  <si>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</si>
  <si>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</si>
  <si>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</si>
  <si>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</si>
  <si>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</si>
  <si>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</si>
  <si>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</si>
  <si>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</si>
  <si>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</si>
  <si>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</si>
  <si>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</si>
  <si>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</si>
  <si>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</si>
  <si>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</si>
  <si>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</si>
  <si>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</si>
  <si>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</si>
  <si>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</si>
  <si>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</si>
  <si>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</si>
  <si>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</si>
  <si>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</si>
  <si>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</si>
  <si>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</si>
  <si>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</si>
  <si>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</si>
  <si>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</si>
  <si>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</si>
  <si>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</si>
  <si>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</si>
  <si>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</si>
  <si>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</si>
  <si>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</si>
  <si>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</si>
  <si>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</si>
  <si>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</si>
  <si>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</si>
  <si>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</si>
  <si>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</si>
  <si>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</si>
  <si>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</si>
  <si>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</si>
  <si>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</si>
  <si>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</si>
  <si>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</si>
  <si>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</si>
  <si>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</si>
  <si>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</si>
  <si>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</si>
  <si>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</si>
  <si>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</si>
  <si>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</si>
  <si>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</si>
  <si>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</si>
  <si>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</si>
  <si>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</si>
  <si>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</si>
  <si>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</si>
  <si>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</si>
  <si>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</si>
  <si>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</si>
  <si>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</si>
  <si>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</si>
  <si>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</si>
  <si>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</si>
  <si>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</si>
  <si>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</si>
  <si>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</si>
  <si>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</si>
  <si>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</si>
  <si>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</si>
  <si>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</si>
  <si>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</si>
  <si>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</si>
  <si>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</si>
  <si>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</si>
  <si>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</si>
  <si>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</si>
  <si>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</si>
  <si>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</si>
  <si>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</si>
  <si>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</si>
  <si>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</si>
  <si>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</si>
  <si>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</si>
  <si>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</si>
  <si>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</si>
  <si>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</si>
  <si>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</si>
  <si>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</si>
  <si>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</si>
  <si>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</si>
  <si>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</si>
  <si>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</si>
  <si>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</si>
  <si>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</si>
  <si>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</si>
  <si>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</si>
  <si>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</si>
  <si>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</si>
  <si>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</si>
  <si>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</si>
  <si>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</si>
  <si>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</si>
  <si>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</si>
  <si>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</si>
  <si>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</si>
  <si>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</si>
  <si>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</si>
  <si>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</si>
  <si>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</si>
  <si>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</si>
  <si>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</si>
  <si>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</si>
  <si>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</si>
  <si>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</si>
  <si>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</si>
  <si>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</si>
  <si>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</si>
  <si>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</si>
  <si>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</si>
  <si>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</si>
  <si>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</si>
  <si>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</si>
  <si>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</si>
  <si>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</si>
  <si>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</si>
  <si>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</si>
  <si>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</si>
  <si>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</si>
  <si>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</si>
  <si>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</si>
  <si>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</si>
  <si>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</si>
  <si>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</si>
  <si>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</si>
  <si>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</si>
  <si>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</si>
  <si>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</si>
  <si>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</si>
  <si>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</si>
  <si>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</si>
  <si>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</si>
  <si>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</si>
  <si>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</si>
  <si>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</si>
  <si>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</si>
  <si>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</si>
  <si>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</si>
  <si>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</si>
  <si>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</si>
  <si>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</si>
  <si>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</si>
  <si>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</si>
  <si>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</si>
  <si>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</si>
  <si>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</si>
  <si>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</si>
  <si>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</si>
  <si>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</si>
  <si>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</si>
  <si>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</si>
  <si>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</si>
  <si>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</si>
  <si>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</si>
  <si>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</si>
  <si>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</si>
  <si>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</si>
  <si>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</si>
  <si>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</si>
  <si>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</si>
  <si>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</si>
  <si>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</si>
  <si>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</si>
  <si>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</si>
  <si>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</si>
  <si>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</si>
  <si>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</si>
  <si>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</si>
  <si>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</si>
  <si>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</si>
  <si>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</si>
  <si>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</si>
  <si>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</si>
  <si>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</si>
  <si>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</si>
  <si>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</si>
  <si>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</si>
  <si>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</si>
  <si>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</si>
  <si>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</si>
  <si>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</si>
  <si>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</si>
  <si>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</si>
  <si>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</si>
  <si>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</si>
  <si>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</si>
  <si>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</si>
  <si>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</si>
  <si>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</si>
  <si>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</si>
  <si>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</si>
  <si>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</si>
  <si>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</si>
  <si>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</si>
  <si>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</si>
  <si>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</si>
  <si>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</si>
  <si>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</si>
  <si>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</si>
  <si>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</si>
  <si>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</si>
  <si>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</si>
  <si>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</si>
  <si>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</si>
  <si>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</si>
  <si>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</si>
  <si>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</si>
  <si>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</si>
  <si>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</si>
  <si>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</si>
  <si>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</si>
  <si>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</si>
  <si>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</si>
  <si>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</si>
  <si>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</si>
  <si>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</si>
  <si>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</si>
  <si>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</si>
  <si>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</si>
  <si>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</si>
  <si>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</si>
  <si>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</si>
  <si>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</si>
  <si>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</si>
  <si>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</si>
  <si>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</si>
  <si>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</si>
  <si>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</si>
  <si>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</si>
  <si>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</si>
  <si>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</si>
  <si>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</si>
  <si>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</si>
  <si>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</si>
  <si>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</si>
  <si>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</si>
  <si>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</si>
  <si>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</si>
  <si>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</si>
  <si>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</si>
  <si>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</si>
  <si>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</si>
  <si>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</si>
  <si>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</si>
  <si>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</si>
  <si>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</si>
  <si>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</si>
  <si>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</si>
  <si>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</si>
  <si>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</si>
  <si>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</si>
  <si>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</si>
  <si>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</si>
  <si>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</si>
  <si>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</si>
  <si>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</si>
  <si>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</si>
  <si>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</si>
  <si>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</si>
  <si>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</si>
  <si>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</si>
  <si>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</si>
  <si>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</si>
  <si>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</si>
  <si>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</si>
  <si>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</si>
  <si>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</si>
  <si>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</si>
  <si>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</si>
  <si>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</si>
  <si>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</si>
  <si>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</si>
  <si>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</si>
  <si>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</si>
  <si>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</si>
  <si>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</si>
  <si>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</si>
  <si>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</si>
  <si>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</si>
  <si>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</si>
  <si>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</si>
  <si>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</si>
  <si>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</si>
  <si>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</si>
  <si>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</si>
  <si>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</si>
  <si>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</si>
  <si>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</si>
  <si>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</si>
  <si>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</si>
  <si>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</si>
  <si>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</si>
  <si>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</si>
  <si>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</si>
  <si>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</si>
  <si>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</si>
  <si>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</si>
  <si>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</si>
  <si>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</si>
  <si>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</si>
  <si>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</si>
  <si>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</si>
  <si>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</si>
  <si>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</si>
  <si>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</si>
  <si>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</si>
  <si>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</si>
  <si>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</si>
  <si>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</si>
  <si>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</si>
  <si>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</si>
  <si>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</si>
  <si>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</si>
  <si>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</si>
  <si>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</si>
  <si>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</si>
  <si>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</si>
  <si>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</si>
  <si>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</si>
  <si>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</si>
  <si>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</si>
  <si>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</si>
  <si>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</si>
  <si>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</si>
  <si>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</si>
  <si>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</si>
  <si>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</si>
  <si>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</si>
  <si>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</si>
  <si>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</si>
  <si>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</si>
  <si>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</si>
  <si>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</si>
  <si>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</si>
  <si>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</si>
  <si>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</si>
  <si>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</si>
  <si>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</si>
  <si>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</si>
  <si>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</si>
  <si>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</si>
  <si>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</si>
  <si>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</si>
  <si>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</si>
  <si>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</si>
  <si>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</si>
  <si>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</si>
  <si>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</si>
  <si>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</si>
  <si>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</si>
  <si>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</si>
  <si>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</si>
  <si>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</si>
  <si>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</si>
  <si>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</si>
  <si>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</si>
  <si>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</si>
  <si>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</si>
  <si>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</si>
  <si>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</si>
  <si>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</si>
  <si>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</si>
  <si>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</si>
  <si>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</si>
  <si>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</si>
  <si>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</si>
  <si>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</si>
  <si>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</si>
  <si>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</si>
  <si>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</si>
  <si>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</si>
  <si>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</si>
  <si>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</si>
  <si>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</si>
  <si>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</si>
  <si>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</si>
  <si>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</si>
  <si>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</si>
  <si>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</si>
  <si>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</si>
  <si>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</si>
  <si>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</si>
  <si>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</si>
  <si>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</si>
  <si>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</si>
  <si>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</si>
  <si>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</si>
  <si>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</si>
  <si>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</si>
  <si>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</si>
  <si>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</si>
  <si>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</si>
  <si>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</si>
  <si>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</si>
  <si>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</si>
  <si>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</si>
  <si>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</si>
  <si>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</si>
  <si>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</si>
  <si>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</si>
  <si>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</si>
  <si>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</si>
  <si>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</si>
  <si>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</si>
  <si>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</si>
  <si>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</si>
  <si>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</si>
  <si>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</si>
  <si>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</si>
  <si>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</si>
  <si>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</si>
  <si>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</si>
  <si>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</si>
  <si>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</si>
  <si>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</si>
  <si>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</si>
  <si>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</si>
  <si>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</si>
  <si>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</si>
  <si>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</si>
  <si>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</si>
  <si>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</si>
  <si>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</si>
  <si>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</si>
  <si>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</si>
  <si>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</si>
  <si>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</si>
  <si>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</si>
  <si>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</si>
  <si>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</si>
  <si>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</si>
  <si>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</si>
  <si>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</si>
  <si>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</si>
  <si>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</si>
  <si>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</si>
  <si>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</si>
  <si>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</si>
  <si>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</si>
  <si>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</si>
  <si>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</si>
  <si>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</si>
  <si>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</si>
  <si>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</si>
  <si>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</si>
  <si>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</si>
  <si>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</si>
  <si>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</si>
  <si>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</si>
  <si>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</si>
  <si>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</si>
  <si>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</si>
  <si>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</si>
  <si>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</si>
  <si>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</si>
  <si>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</si>
  <si>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</si>
  <si>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</si>
  <si>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</si>
  <si>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</si>
  <si>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</si>
  <si>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</si>
  <si>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</si>
  <si>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</si>
  <si>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</si>
  <si>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</si>
  <si>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</si>
  <si>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</si>
  <si>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</si>
  <si>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</si>
  <si>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</si>
  <si>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</si>
  <si>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</si>
  <si>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</si>
  <si>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</si>
  <si>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</si>
  <si>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</si>
  <si>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</si>
  <si>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</si>
  <si>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</si>
  <si>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</si>
  <si>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</si>
  <si>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</si>
  <si>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</si>
  <si>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</si>
  <si>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</si>
  <si>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</si>
  <si>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</si>
  <si>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</si>
  <si>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</si>
  <si>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</si>
  <si>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</si>
  <si>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</si>
  <si>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</si>
  <si>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</si>
  <si>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</si>
  <si>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</si>
  <si>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</si>
  <si>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</si>
  <si>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</si>
  <si>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</si>
  <si>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</si>
  <si>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</si>
  <si>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</si>
  <si>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</si>
  <si>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</si>
  <si>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</si>
  <si>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</si>
  <si>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</si>
  <si>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</si>
  <si>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</si>
  <si>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</si>
  <si>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</si>
  <si>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</si>
  <si>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</si>
  <si>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</si>
  <si>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</si>
  <si>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</si>
  <si>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</si>
  <si>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</si>
  <si>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</si>
  <si>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</si>
  <si>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</si>
  <si>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</si>
  <si>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</si>
  <si>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</si>
  <si>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</si>
  <si>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</si>
  <si>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</si>
  <si>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</si>
  <si>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</si>
  <si>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</si>
  <si>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</si>
  <si>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</si>
  <si>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</si>
  <si>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</si>
  <si>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</si>
  <si>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</si>
  <si>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</si>
  <si>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</si>
  <si>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</si>
  <si>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</si>
  <si>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</si>
  <si>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</si>
  <si>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</si>
  <si>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</si>
  <si>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</si>
  <si>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</si>
  <si>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</si>
  <si>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</si>
  <si>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</si>
  <si>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</si>
  <si>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</si>
  <si>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</si>
  <si>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</si>
  <si>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</si>
  <si>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</si>
  <si>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</si>
  <si>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</si>
  <si>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</si>
  <si>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</si>
  <si>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</si>
  <si>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</si>
  <si>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</si>
  <si>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</si>
  <si>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</si>
  <si>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</si>
  <si>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</si>
  <si>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</si>
  <si>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</si>
  <si>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</si>
  <si>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</si>
  <si>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</si>
  <si>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</si>
  <si>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</si>
  <si>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</si>
  <si>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</si>
  <si>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</si>
  <si>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</si>
  <si>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</si>
  <si>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</si>
  <si>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</si>
  <si>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</si>
  <si>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</si>
  <si>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</si>
  <si>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</si>
  <si>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</si>
  <si>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</si>
  <si>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</si>
  <si>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</si>
  <si>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</si>
  <si>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</si>
  <si>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</si>
  <si>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</si>
  <si>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</si>
  <si>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</si>
  <si>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</si>
  <si>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</si>
  <si>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</si>
  <si>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</si>
  <si>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</si>
  <si>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</si>
  <si>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</si>
  <si>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</si>
  <si>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</si>
  <si>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</si>
  <si>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</si>
  <si>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</si>
  <si>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</si>
  <si>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</si>
  <si>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</si>
  <si>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</si>
  <si>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</si>
  <si>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</si>
  <si>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</si>
  <si>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</si>
  <si>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</si>
  <si>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</si>
  <si>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</si>
  <si>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</si>
  <si>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</si>
  <si>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</si>
  <si>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</si>
  <si>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</si>
  <si>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</si>
  <si>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</si>
  <si>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</si>
  <si>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</si>
  <si>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</si>
  <si>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</si>
  <si>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</si>
  <si>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</si>
  <si>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</si>
  <si>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</si>
  <si>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</si>
  <si>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</si>
  <si>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</si>
  <si>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</si>
  <si>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</si>
  <si>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</si>
  <si>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</si>
  <si>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</si>
  <si>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</si>
  <si>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</si>
  <si>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</si>
  <si>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</si>
  <si>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</si>
  <si>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</si>
  <si>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</si>
  <si>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</si>
  <si>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</si>
  <si>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</si>
  <si>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</si>
  <si>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</si>
  <si>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</si>
  <si>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</si>
  <si>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</si>
  <si>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</si>
  <si>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</si>
  <si>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</si>
  <si>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</si>
  <si>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</si>
  <si>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</si>
  <si>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</si>
  <si>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</si>
  <si>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</si>
  <si>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</si>
  <si>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</si>
  <si>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</si>
  <si>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</si>
  <si>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</si>
  <si>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</si>
  <si>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</si>
  <si>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</si>
  <si>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</si>
  <si>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</si>
  <si>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</si>
  <si>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</si>
  <si>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</si>
  <si>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</si>
  <si>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</si>
  <si>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</si>
  <si>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</si>
  <si>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</si>
  <si>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</si>
  <si>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</si>
  <si>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</si>
  <si>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</si>
  <si>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</si>
  <si>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</si>
  <si>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</si>
  <si>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</si>
  <si>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</si>
  <si>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</si>
  <si>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</si>
  <si>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</si>
  <si>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</si>
  <si>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</si>
  <si>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</si>
  <si>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</si>
  <si>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</si>
  <si>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</si>
  <si>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</si>
  <si>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</si>
  <si>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</si>
  <si>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</si>
  <si>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</si>
  <si>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</si>
  <si>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</si>
  <si>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</si>
  <si>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</si>
  <si>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</si>
  <si>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</si>
  <si>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</si>
  <si>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</si>
  <si>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</si>
  <si>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</si>
  <si>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</si>
  <si>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</si>
  <si>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</si>
  <si>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</si>
  <si>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</si>
  <si>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</si>
  <si>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</si>
  <si>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</si>
  <si>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</si>
  <si>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</si>
  <si>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</si>
  <si>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</si>
  <si>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</si>
  <si>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</si>
  <si>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</si>
  <si>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</si>
  <si>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</si>
  <si>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</si>
  <si>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</si>
  <si>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</si>
  <si>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</si>
  <si>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</si>
  <si>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</si>
  <si>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</si>
  <si>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</si>
  <si>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</si>
  <si>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</si>
  <si>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</si>
  <si>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</si>
  <si>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</si>
  <si>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</si>
  <si>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</si>
  <si>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</si>
  <si>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</si>
  <si>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</si>
  <si>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</si>
  <si>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</si>
  <si>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</si>
  <si>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</si>
  <si>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</si>
  <si>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</si>
  <si>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</si>
  <si>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</si>
  <si>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</si>
  <si>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</si>
  <si>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</si>
  <si>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</si>
  <si>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</si>
  <si>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</si>
  <si>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</si>
  <si>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</si>
  <si>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</si>
  <si>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</si>
  <si>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</si>
  <si>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</si>
  <si>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</si>
  <si>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</si>
  <si>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</si>
  <si>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</si>
  <si>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</si>
  <si>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</si>
  <si>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</si>
  <si>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</si>
  <si>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</si>
  <si>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</si>
  <si>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</si>
  <si>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</si>
  <si>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</si>
  <si>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</si>
  <si>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</si>
  <si>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</si>
  <si>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</si>
  <si>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</si>
  <si>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</si>
  <si>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</si>
  <si>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</si>
  <si>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</si>
  <si>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</si>
  <si>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</si>
  <si>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</si>
  <si>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</si>
  <si>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</si>
  <si>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</si>
  <si>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</si>
  <si>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</si>
  <si>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</si>
  <si>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</si>
  <si>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</si>
  <si>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</si>
  <si>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</si>
  <si>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</si>
  <si>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</si>
  <si>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</si>
  <si>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</si>
  <si>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</si>
  <si>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</si>
  <si>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</si>
  <si>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</si>
  <si>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</si>
  <si>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</si>
  <si>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</si>
  <si>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</si>
  <si>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</si>
  <si>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</si>
  <si>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</si>
  <si>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</si>
  <si>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</si>
  <si>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</si>
  <si>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</si>
  <si>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</si>
  <si>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</si>
  <si>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</si>
  <si>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</si>
  <si>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</si>
  <si>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</si>
  <si>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</si>
  <si>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</si>
  <si>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</si>
  <si>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</si>
  <si>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</si>
  <si>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</si>
  <si>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</si>
  <si>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</si>
  <si>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</si>
  <si>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</si>
  <si>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</si>
  <si>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</si>
  <si>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</si>
  <si>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</si>
  <si>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</si>
  <si>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</si>
  <si>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</si>
  <si>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</si>
  <si>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</si>
  <si>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</si>
  <si>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</si>
  <si>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</si>
  <si>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</si>
  <si>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</si>
  <si>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</si>
  <si>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</si>
  <si>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</si>
  <si>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</si>
  <si>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</si>
  <si>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</si>
  <si>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</si>
  <si>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</si>
  <si>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</si>
  <si>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</si>
  <si>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</si>
  <si>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</si>
  <si>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</si>
  <si>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</si>
  <si>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</si>
  <si>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</si>
  <si>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</si>
  <si>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</si>
  <si>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</si>
  <si>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</si>
  <si>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</si>
  <si>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</si>
  <si>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</si>
  <si>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</si>
  <si>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</si>
  <si>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</si>
  <si>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</si>
  <si>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</si>
  <si>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</si>
  <si>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</si>
  <si>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</si>
  <si>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</si>
  <si>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</si>
  <si>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</si>
  <si>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</si>
  <si>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</si>
  <si>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</si>
  <si>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</si>
  <si>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</si>
  <si>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</si>
  <si>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</si>
  <si>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</si>
  <si>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</si>
  <si>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</si>
  <si>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</si>
  <si>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</si>
  <si>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</si>
  <si>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</si>
  <si>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</si>
  <si>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</si>
  <si>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</si>
  <si>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</si>
  <si>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</si>
  <si>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</si>
  <si>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</si>
  <si>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</si>
  <si>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</si>
  <si>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</si>
  <si>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</si>
  <si>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</si>
  <si>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</si>
  <si>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</si>
  <si>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</si>
  <si>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</si>
  <si>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</si>
  <si>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</si>
  <si>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</si>
  <si>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</si>
  <si>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</si>
  <si>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</si>
  <si>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</si>
  <si>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</si>
  <si>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</si>
  <si>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</si>
  <si>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</si>
  <si>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</si>
  <si>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</si>
  <si>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</si>
  <si>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</si>
  <si>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</si>
  <si>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</si>
  <si>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</si>
  <si>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</si>
  <si>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</si>
  <si>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</si>
  <si>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</si>
  <si>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</si>
  <si>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</si>
  <si>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</si>
  <si>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</si>
  <si>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</si>
  <si>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</si>
  <si>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</si>
  <si>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</si>
  <si>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</si>
  <si>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</si>
  <si>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</si>
  <si>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</si>
  <si>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</si>
  <si>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</si>
  <si>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</si>
  <si>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</si>
  <si>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</si>
  <si>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</si>
  <si>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</si>
  <si>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</si>
  <si>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</si>
  <si>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</si>
  <si>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</si>
  <si>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</si>
  <si>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</si>
  <si>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</si>
  <si>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</si>
  <si>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</si>
  <si>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</si>
  <si>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</si>
  <si>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</si>
  <si>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</si>
  <si>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</si>
  <si>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</si>
  <si>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</si>
  <si>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</si>
  <si>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</si>
  <si>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</si>
  <si>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</si>
  <si>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</si>
  <si>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</si>
  <si>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</si>
  <si>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</si>
  <si>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</si>
  <si>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</si>
  <si>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</si>
  <si>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</si>
  <si>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</si>
  <si>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</si>
  <si>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</si>
  <si>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</si>
  <si>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</si>
  <si>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</si>
  <si>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</si>
  <si>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</si>
  <si>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</si>
  <si>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</si>
  <si>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</si>
  <si>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</si>
  <si>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</si>
  <si>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</si>
  <si>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</si>
  <si>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</si>
  <si>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</si>
  <si>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</si>
  <si>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</si>
  <si>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</si>
  <si>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</si>
  <si>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</si>
  <si>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</si>
  <si>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</si>
  <si>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</si>
  <si>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</si>
  <si>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</si>
  <si>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</si>
  <si>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</si>
  <si>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</si>
  <si>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</si>
  <si>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</si>
  <si>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</si>
  <si>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</si>
  <si>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</si>
  <si>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</si>
  <si>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</si>
  <si>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</si>
  <si>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</si>
  <si>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</si>
  <si>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</si>
  <si>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</si>
  <si>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</si>
  <si>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</si>
  <si>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</si>
  <si>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</si>
  <si>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</si>
  <si>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</si>
  <si>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</si>
  <si>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</si>
  <si>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</si>
  <si>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</si>
  <si>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</si>
  <si>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</si>
  <si>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</si>
  <si>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</si>
  <si>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</si>
  <si>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</si>
  <si>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</si>
  <si>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</si>
  <si>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</si>
  <si>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</si>
  <si>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</si>
  <si>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</si>
  <si>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</si>
  <si>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</si>
  <si>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</si>
  <si>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</si>
  <si>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</si>
  <si>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</si>
  <si>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</si>
  <si>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</si>
  <si>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</si>
  <si>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</si>
  <si>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</si>
  <si>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</si>
  <si>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</si>
  <si>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</si>
  <si>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</si>
  <si>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</si>
  <si>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</si>
  <si>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</si>
  <si>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</si>
  <si>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</si>
  <si>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</si>
  <si>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</si>
  <si>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</si>
  <si>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</si>
  <si>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</si>
  <si>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</si>
  <si>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</si>
  <si>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</si>
  <si>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</si>
  <si>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</si>
  <si>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</si>
  <si>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</si>
  <si>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</si>
  <si>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</si>
  <si>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</si>
  <si>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</si>
  <si>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</si>
  <si>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</si>
  <si>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</si>
  <si>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</si>
  <si>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</si>
  <si>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</si>
  <si>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</si>
  <si>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</si>
  <si>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</si>
  <si>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</si>
  <si>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</si>
  <si>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</si>
  <si>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</si>
  <si>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</si>
  <si>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</si>
  <si>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</si>
  <si>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</si>
  <si>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</si>
  <si>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</si>
  <si>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</si>
  <si>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</si>
  <si>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</si>
  <si>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</si>
  <si>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</si>
  <si>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</si>
  <si>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</si>
  <si>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</si>
  <si>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</si>
  <si>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</si>
  <si>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</si>
  <si>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</si>
  <si>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</si>
  <si>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</si>
  <si>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</si>
  <si>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</si>
  <si>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</si>
  <si>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</si>
  <si>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</si>
  <si>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</si>
  <si>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</si>
  <si>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</si>
  <si>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</si>
  <si>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</si>
  <si>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</si>
  <si>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</si>
  <si>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</si>
  <si>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</si>
  <si>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</si>
  <si>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</si>
  <si>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</si>
  <si>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</si>
  <si>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</si>
  <si>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</si>
  <si>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</si>
  <si>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</si>
  <si>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</si>
  <si>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</si>
  <si>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</si>
  <si>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</si>
  <si>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</si>
  <si>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</si>
  <si>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</si>
  <si>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</si>
  <si>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</si>
  <si>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</si>
  <si>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</si>
  <si>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</si>
  <si>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</si>
  <si>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</si>
  <si>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</si>
  <si>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</si>
  <si>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</si>
  <si>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</si>
  <si>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</si>
  <si>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</si>
  <si>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</si>
  <si>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</si>
  <si>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</si>
  <si>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</si>
  <si>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</si>
  <si>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</si>
  <si>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</si>
  <si>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</si>
  <si>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</si>
  <si>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</si>
  <si>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</si>
  <si>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</si>
  <si>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</si>
  <si>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</si>
  <si>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</si>
  <si>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</si>
  <si>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</si>
  <si>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</si>
  <si>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</si>
  <si>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</si>
  <si>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</si>
  <si>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</si>
  <si>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</si>
  <si>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</si>
  <si>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</si>
  <si>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</si>
  <si>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</si>
  <si>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</si>
  <si>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</si>
  <si>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</si>
  <si>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</si>
  <si>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</si>
  <si>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</si>
  <si>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</si>
  <si>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</si>
  <si>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</si>
  <si>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</si>
  <si>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</si>
  <si>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</si>
  <si>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</si>
  <si>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</si>
  <si>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</si>
  <si>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</si>
  <si>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</si>
  <si>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</si>
  <si>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</si>
  <si>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</si>
  <si>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</si>
  <si>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</si>
  <si>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</si>
  <si>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</si>
  <si>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</si>
  <si>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</si>
  <si>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</si>
  <si>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</si>
  <si>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</si>
  <si>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</si>
  <si>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</si>
  <si>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</si>
  <si>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</si>
  <si>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</si>
  <si>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</si>
  <si>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</si>
  <si>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</si>
  <si>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</si>
  <si>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</si>
  <si>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</si>
  <si>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</si>
  <si>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</si>
  <si>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</si>
  <si>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</si>
  <si>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</si>
  <si>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</si>
  <si>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</si>
  <si>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</si>
  <si>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</si>
  <si>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</si>
  <si>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</si>
  <si>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</si>
  <si>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</si>
  <si>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</si>
  <si>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</si>
  <si>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</si>
  <si>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</si>
  <si>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</si>
  <si>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</si>
  <si>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</si>
  <si>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</si>
  <si>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</si>
  <si>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</si>
  <si>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</si>
  <si>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</si>
  <si>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</si>
  <si>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</si>
  <si>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</si>
  <si>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</si>
  <si>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</si>
  <si>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</si>
  <si>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</si>
  <si>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</si>
  <si>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</si>
  <si>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</si>
  <si>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</si>
  <si>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</si>
  <si>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</si>
  <si>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</si>
  <si>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</si>
  <si>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</si>
  <si>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</si>
  <si>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</si>
  <si>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</si>
  <si>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</si>
  <si>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</si>
  <si>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</si>
  <si>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</si>
  <si>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</si>
  <si>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</si>
  <si>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</si>
  <si>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</si>
  <si>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</si>
  <si>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</si>
  <si>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</si>
  <si>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</si>
  <si>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</si>
  <si>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</si>
  <si>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</si>
  <si>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</si>
  <si>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</si>
  <si>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</si>
  <si>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</si>
  <si>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</si>
  <si>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</si>
  <si>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</si>
  <si>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</si>
  <si>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</si>
  <si>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</si>
  <si>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</si>
  <si>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</si>
  <si>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</si>
  <si>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</si>
  <si>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</si>
  <si>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</si>
  <si>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</si>
  <si>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</si>
  <si>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</si>
  <si>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</si>
  <si>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</si>
  <si>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</si>
  <si>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</si>
  <si>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</si>
  <si>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</si>
  <si>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</si>
  <si>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</si>
  <si>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</si>
  <si>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</si>
  <si>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</si>
  <si>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</si>
  <si>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</si>
  <si>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</si>
  <si>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</si>
  <si>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</si>
  <si>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</si>
  <si>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</si>
  <si>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</si>
  <si>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</si>
  <si>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</si>
  <si>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</si>
  <si>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</si>
  <si>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</si>
  <si>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</si>
  <si>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</si>
  <si>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</si>
  <si>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</si>
  <si>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</si>
  <si>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</si>
  <si>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</si>
  <si>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</si>
  <si>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</si>
  <si>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</si>
  <si>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</si>
  <si>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</si>
  <si>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</si>
  <si>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</si>
  <si>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</si>
  <si>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</si>
  <si>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</si>
  <si>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</si>
  <si>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</si>
  <si>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</si>
  <si>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</si>
  <si>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</si>
  <si>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</si>
  <si>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</si>
  <si>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</si>
  <si>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</si>
  <si>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</si>
  <si>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</si>
  <si>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</si>
  <si>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</si>
  <si>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</si>
  <si>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</si>
  <si>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</si>
  <si>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</si>
  <si>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</si>
  <si>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</si>
  <si>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</si>
  <si>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</si>
  <si>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</si>
  <si>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</si>
  <si>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</si>
  <si>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</si>
  <si>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</si>
  <si>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</si>
  <si>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</si>
  <si>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</si>
  <si>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</si>
  <si>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</si>
  <si>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</si>
  <si>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</si>
  <si>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</si>
  <si>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</si>
  <si>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</si>
  <si>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</si>
  <si>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</si>
  <si>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</si>
  <si>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</si>
  <si>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</si>
  <si>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</si>
  <si>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</si>
  <si>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</si>
  <si>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</si>
  <si>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</si>
  <si>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</si>
  <si>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</si>
  <si>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</si>
  <si>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</si>
  <si>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</si>
  <si>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</si>
  <si>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</si>
  <si>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</si>
  <si>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</si>
  <si>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</si>
  <si>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</si>
  <si>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</si>
  <si>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</si>
  <si>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</si>
  <si>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</si>
  <si>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</si>
  <si>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</si>
  <si>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</si>
  <si>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</si>
  <si>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</si>
  <si>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</si>
  <si>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</si>
  <si>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</si>
  <si>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</si>
  <si>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</si>
  <si>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</si>
  <si>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</si>
  <si>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</si>
  <si>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</si>
  <si>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</si>
  <si>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</si>
  <si>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</si>
  <si>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</si>
  <si>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</si>
  <si>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</si>
  <si>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</si>
  <si>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</si>
  <si>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</si>
  <si>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</si>
  <si>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</si>
  <si>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</si>
  <si>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</si>
  <si>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</si>
  <si>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</si>
  <si>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</si>
  <si>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</si>
  <si>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</si>
  <si>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</si>
  <si>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</si>
  <si>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</si>
  <si>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</si>
  <si>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</si>
  <si>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</si>
  <si>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</si>
  <si>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</si>
  <si>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</si>
  <si>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</si>
  <si>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</si>
  <si>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</si>
  <si>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</si>
  <si>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</si>
  <si>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</si>
  <si>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</si>
  <si>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</si>
  <si>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</si>
  <si>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</si>
  <si>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</si>
  <si>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</si>
  <si>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</si>
  <si>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</si>
  <si>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</si>
  <si>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</si>
  <si>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</si>
  <si>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</si>
  <si>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</si>
  <si>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</si>
  <si>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</si>
  <si>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</si>
  <si>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</si>
  <si>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</si>
  <si>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</si>
  <si>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</si>
  <si>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</si>
  <si>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</si>
  <si>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</si>
  <si>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</si>
  <si>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</si>
  <si>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</si>
  <si>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</si>
  <si>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</si>
  <si>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</si>
  <si>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</si>
  <si>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</si>
  <si>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</si>
  <si>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</si>
  <si>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</si>
  <si>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</si>
  <si>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</si>
  <si>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</si>
  <si>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</si>
  <si>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</si>
  <si>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</si>
  <si>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</si>
  <si>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</si>
  <si>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</si>
  <si>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</si>
  <si>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</si>
  <si>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</si>
  <si>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</si>
  <si>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</si>
  <si>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</si>
  <si>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</si>
  <si>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</si>
  <si>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</si>
  <si>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</si>
  <si>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</si>
  <si>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</si>
  <si>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</si>
  <si>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</si>
  <si>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</si>
  <si>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</si>
  <si>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</si>
  <si>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</si>
  <si>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</si>
  <si>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</si>
  <si>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</si>
  <si>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</si>
  <si>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</si>
  <si>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</si>
  <si>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</si>
  <si>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</si>
  <si>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</si>
  <si>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</si>
  <si>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</si>
  <si>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</si>
  <si>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</si>
  <si>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</si>
  <si>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</si>
  <si>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</si>
  <si>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</si>
  <si>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</si>
  <si>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</si>
  <si>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</si>
  <si>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</si>
  <si>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</si>
  <si>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</si>
  <si>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</si>
  <si>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</si>
  <si>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</si>
  <si>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</si>
  <si>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</si>
  <si>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</si>
  <si>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</si>
  <si>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</si>
  <si>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</si>
  <si>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</si>
  <si>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</si>
  <si>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</si>
  <si>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</si>
  <si>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</si>
  <si>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</si>
  <si>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</si>
  <si>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</si>
  <si>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</si>
  <si>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</si>
  <si>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</si>
  <si>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</si>
  <si>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</si>
  <si>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</si>
  <si>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</si>
  <si>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</si>
  <si>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</si>
  <si>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</si>
  <si>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</si>
  <si>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</si>
  <si>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</si>
  <si>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</si>
  <si>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</si>
  <si>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</si>
  <si>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</si>
  <si>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</si>
  <si>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</si>
  <si>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</si>
  <si>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</si>
  <si>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</si>
  <si>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</si>
  <si>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</si>
  <si>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</si>
  <si>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</si>
  <si>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</si>
  <si>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</si>
  <si>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</si>
  <si>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</si>
  <si>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</si>
  <si>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</si>
  <si>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</si>
  <si>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</si>
  <si>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</si>
  <si>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</si>
  <si>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</si>
  <si>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</si>
  <si>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</si>
  <si>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</si>
  <si>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</si>
  <si>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</si>
  <si>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</si>
  <si>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</si>
  <si>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</si>
  <si>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</si>
  <si>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</si>
  <si>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</si>
  <si>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</si>
  <si>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</si>
  <si>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</si>
  <si>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</si>
  <si>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</si>
  <si>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</si>
  <si>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</si>
  <si>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</si>
  <si>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</si>
  <si>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</si>
  <si>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</si>
  <si>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</si>
  <si>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</si>
  <si>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</si>
  <si>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</si>
  <si>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</si>
  <si>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</si>
  <si>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</si>
  <si>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</si>
  <si>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</si>
  <si>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</si>
  <si>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</si>
  <si>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</si>
  <si>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</si>
  <si>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</si>
  <si>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</si>
  <si>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</si>
  <si>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</si>
  <si>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</si>
  <si>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</si>
  <si>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</si>
  <si>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</si>
  <si>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</si>
  <si>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</si>
  <si>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</si>
  <si>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</si>
  <si>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</si>
  <si>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</si>
  <si>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</si>
  <si>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</si>
  <si>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</si>
  <si>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</si>
  <si>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</si>
  <si>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</si>
  <si>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</si>
  <si>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</si>
  <si>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</si>
  <si>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</si>
  <si>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</si>
  <si>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</si>
  <si>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</si>
  <si>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</si>
  <si>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</si>
  <si>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</si>
  <si>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</si>
  <si>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</si>
  <si>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</si>
  <si>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</si>
  <si>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</si>
  <si>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</si>
  <si>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</si>
  <si>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</si>
  <si>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</si>
  <si>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</si>
  <si>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</si>
  <si>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</si>
  <si>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</si>
  <si>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</si>
  <si>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</si>
  <si>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</si>
  <si>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</si>
  <si>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</si>
  <si>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</si>
  <si>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</si>
  <si>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</si>
  <si>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</si>
  <si>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</si>
  <si>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</si>
  <si>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</si>
  <si>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</si>
  <si>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</si>
  <si>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</si>
  <si>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</si>
  <si>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</si>
  <si>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</si>
  <si>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</si>
  <si>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</si>
  <si>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</si>
  <si>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</si>
  <si>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</si>
  <si>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</si>
  <si>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</si>
  <si>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</si>
  <si>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</si>
  <si>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</si>
  <si>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</si>
  <si>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</si>
  <si>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</si>
  <si>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</si>
  <si>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</si>
  <si>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</si>
  <si>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</si>
  <si>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</si>
  <si>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</si>
  <si>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</si>
  <si>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</si>
  <si>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</si>
  <si>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</si>
  <si>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</si>
  <si>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</si>
  <si>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</si>
  <si>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</si>
  <si>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</si>
  <si>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</si>
  <si>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</si>
  <si>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</si>
  <si>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</si>
  <si>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</si>
  <si>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</si>
  <si>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</si>
  <si>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</si>
  <si>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</si>
  <si>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</si>
  <si>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</si>
  <si>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</si>
  <si>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60 mins</t>
  </si>
  <si>
    <t>PCM-20251124-00000839</t>
  </si>
  <si>
    <t>Critical</t>
  </si>
  <si>
    <t>ETA 50 mins</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</si>
  <si>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</si>
  <si>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</si>
  <si>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</si>
  <si>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</si>
  <si>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</si>
  <si>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</si>
  <si>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</si>
  <si>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</si>
  <si>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</si>
  <si>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</si>
  <si>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</si>
  <si>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</si>
  <si>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</si>
  <si>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</si>
  <si>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</si>
  <si>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</si>
  <si>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</si>
  <si>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</si>
  <si>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</si>
  <si>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</si>
  <si>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</si>
  <si>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</si>
  <si>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</si>
  <si>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</si>
  <si>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</si>
  <si>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</si>
  <si>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</si>
  <si>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</si>
  <si>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</si>
  <si>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</si>
  <si>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</si>
  <si>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</si>
  <si>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</si>
  <si>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</si>
  <si>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</si>
  <si>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</si>
  <si>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</si>
  <si>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</si>
  <si>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</si>
  <si>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</si>
  <si>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</si>
  <si>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</si>
  <si>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</si>
  <si>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</si>
  <si>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</si>
  <si>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</si>
  <si>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</si>
  <si>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</si>
  <si>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</si>
  <si>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</si>
  <si>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</si>
  <si>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</si>
  <si>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</si>
  <si>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</si>
  <si>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</si>
  <si>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</si>
  <si>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</si>
  <si>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</si>
  <si>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</si>
  <si>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</si>
  <si>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</si>
  <si>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</si>
  <si>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</si>
  <si>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</si>
  <si>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</si>
  <si>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</si>
  <si>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</si>
  <si>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</si>
  <si>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</si>
  <si>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</si>
  <si>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</si>
  <si>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</si>
  <si>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</si>
  <si>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</si>
  <si>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</si>
  <si>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</si>
  <si>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</si>
  <si>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</si>
  <si>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</si>
  <si>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</si>
  <si>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</si>
  <si>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</si>
  <si>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</si>
  <si>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</si>
  <si>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</si>
  <si>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</si>
  <si>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</si>
  <si>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 xml:space="preserve">120 min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</si>
  <si>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</si>
  <si>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</si>
  <si>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</si>
  <si>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</si>
  <si>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</si>
  <si>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</si>
  <si>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</si>
  <si>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</si>
  <si>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</si>
  <si>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</si>
  <si>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</si>
  <si>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</si>
  <si>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</si>
  <si>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</si>
  <si>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</si>
  <si>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at site </t>
  </si>
  <si>
    <t>PCM-20251124-00000744</t>
  </si>
  <si>
    <t xml:space="preserve">EM team need 35 min </t>
  </si>
  <si>
    <t>PCM-20251124-00000827</t>
  </si>
  <si>
    <t xml:space="preserve">scattered sites HAJ0138 &amp; HAJ0112 &amp; HAJ2929 &amp; HAJ0125 / EM team need 40 min for site HAJ0138 2nd Team need 30 min for site HAJ0112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</si>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</sst>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322.55193344907457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7.2228009230457246E-3</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8.7968750012805685E-3</v>
      </c>
      <c r="H4" s="137">
        <v>45985.47420138889</v>
      </c>
      <c r="I4" s="135" t="str">
        <f>IFERROR(VLOOKUP(D4,DB!A:F,6,0),"")</f>
        <v>SCECO</v>
      </c>
      <c r="J4" s="135" t="str">
        <f>IFERROR(VLOOKUP(D4,DB!A:G,7,0),"")</f>
        <v>Vandalized</v>
      </c>
      <c r="K4" s="139" t="s">
        <v>39027</v>
      </c>
      <c r="L4" s="140" t="str">
        <f>IFERROR(VLOOKUP(D4,DB!A:I,9,0),"")</f>
        <v>Latis</v>
      </c>
    </row>
    <row r="5" spans="1:15" ht="15" customHeight="1">
      <c r="A5" s="134"/>
      <c r="B5" s="135" t="str">
        <f>IFERROR(VLOOKUP(D5,DB!A:K,11,0),"")</f>
        <v>R1</v>
      </c>
      <c r="C5" s="135">
        <v>1</v>
      </c>
      <c r="D5" s="127" t="s">
        <v>11371</v>
      </c>
      <c r="E5" s="136"/>
      <c r="F5" s="137"/>
      <c r="G5" s="138">
        <f ca="1">IFERROR(NOW()-F5,"-")</f>
        <v>45985.500359375001</v>
      </c>
      <c r="H5" s="137"/>
      <c r="I5" s="135" t="str">
        <f>IFERROR(VLOOKUP(D5,DB!A:F,6,0),"")</f>
        <v>SCECO</v>
      </c>
      <c r="J5" s="135" t="str">
        <f>IFERROR(VLOOKUP(D5,DB!A:G,7,0),"")</f>
        <v>Dead</v>
      </c>
      <c r="K5" s="139" t="s">
        <v>39028</v>
      </c>
      <c r="L5" s="140" t="str">
        <f>IFERROR(VLOOKUP(D5,DB!A:I,9,0),"")</f>
        <v>Latis</v>
      </c>
    </row>
    <row r="6" spans="1:15" ht="15" customHeight="1">
      <c r="A6" s="134"/>
      <c r="B6" s="135" t="str">
        <f>IFERROR(VLOOKUP(D6,DB!A:K,11,0),"")</f>
        <v/>
      </c>
      <c r="C6" s="135"/>
      <c r="D6" s="127"/>
      <c r="E6" s="136"/>
      <c r="F6" s="137"/>
      <c r="G6" s="138">
        <f ca="1">IFERROR(NOW()-F6,"-")</f>
        <v>45985.500359375001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45985.500359375001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45985.500359375001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45985.500359375001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45985.500359375001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45985.500359375001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45985.500359375001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45985.500359375001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45985.500359375001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45985.500359375001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45985.500359375001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45985.500359375001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45985.500359375001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45985.500359375001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45985.500359375001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45985.500359375001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45985.500359375001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45985.500359375001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45985.500359375001</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45985.500359375001</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39026</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160.50052141203923</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1</v>
      </c>
      <c r="D4" s="18" t="s">
        <v>17733</v>
      </c>
      <c r="E4" s="84" t="s">
        <v>39021</v>
      </c>
      <c r="F4" s="103">
        <v>45984.387418981481</v>
      </c>
      <c r="G4" s="104">
        <f ca="1">IFERROR(NOW()-F4,"-")</f>
        <v>1.1129403935192386</v>
      </c>
      <c r="H4" s="103">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39112</v>
      </c>
      <c r="B5" s="18" t="str">
        <f>IFERROR(VLOOKUP(D5,DB!A:K,11,0),"")</f>
        <v>R2</v>
      </c>
      <c r="C5" s="18">
        <v>1</v>
      </c>
      <c r="D5" s="18" t="s">
        <v>39113</v>
      </c>
      <c r="E5" s="102" t="s">
        <v>39021</v>
      </c>
      <c r="F5" s="103">
        <v>45985.443229166667</v>
      </c>
      <c r="G5" s="104">
        <f ca="1">IFERROR(NOW()-F5,"-")</f>
        <v>5.7130208333546761E-2</v>
      </c>
      <c r="H5" s="151" t="s">
        <v>39114</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45985.500359375001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45985.500359375001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45985.500359375001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27544</v>
      </c>
      <c r="E9" s="102"/>
      <c r="F9" s="103"/>
      <c r="G9" s="104">
        <f ca="1">IFERROR(NOW()-F9,"-")</f>
        <v>45985.500359375001</v>
      </c>
      <c r="H9" s="103"/>
      <c r="I9" s="18" t="str">
        <f>IFERROR(VLOOKUP(D9,DB!A:F,6,0),"")</f>
        <v>Generator-SG</v>
      </c>
      <c r="J9" s="18" t="str">
        <f>IFERROR(VLOOKUP(D9,DB!A:G,7,0),"")</f>
        <v>In progress</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45985.500359375001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45985.500359375001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45985.500359375001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45985.500359375001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45985.500359375001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45985.500359375001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45985.500359375001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45985.500359375001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45985.500359375001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45985.500359375001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45985.500359375001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45985.500359375001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45985.500359375001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45985.500359375001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45985.500359375001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45985.500359375001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45985.500359375001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45985.500359375001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45985.500359375001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45985.500359375001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45985.500359375001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45985.500359375001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45985.500359375001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45985.500359375001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45985.500359375001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45985.500359375001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45985.500359375001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45985.500359375001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45985.500359375001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45985.500359375001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45985.500359375001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45985.500359375001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45985.500359375001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45985.500359375001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45985.500359375001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45985.500359375001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45985.500359375001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45985.500359375001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45985.500359375001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45985.500359375001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45985.500359375001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45985.500359375001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45985.500359375001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45985.500359375001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45985.500359375001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45985.500359375001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45985.500359375001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45985.500359375001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45985.500359375001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45985.500359375001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45985.500359375001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45985.500359375001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45985.500359375001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45985.500359375001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45985.500359375001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45985.500359375001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45985.500359375001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45985.500359375001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45985.500359375001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45985.500359375001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45985.500359375001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45985.500359375001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45985.500359375001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45985.500359375001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45985.500359375001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45985.500359375001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45985.500359375001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45985.500359375001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45985.500359375001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45985.500359375001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45985.500359375001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45985.500359375001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45985.500359375001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45985.500359375001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45985.500359375001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45985.500359375001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45985.500359375001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45985.500359375001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45985.500359375001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45985.500359375001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45985.500359375001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45985.500359375001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45985.500359375001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45985.500359375001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45985.500359375001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45985.500359375001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45985.500359375001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45985.500359375001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45985.500359375001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45985.500359375001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45985.500359375001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45985.500359375001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45985.500359375001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45985.500359375001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45985.500359375001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45985.500359375001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45985.500359375001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45985.500359375001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45985.500359375001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45985.500359375001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45985.500359375001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45985.500359375001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45985.500359375001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45985.500359375001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45985.500359375001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45985.500359375001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45985.500359375001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45985.500359375001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45985.500359375001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45985.500359375001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45985.500359375001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45985.500359375001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45985.500359375001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45985.500359375001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45985.500359375001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45985.500359375001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45985.500359375001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45985.500359375001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45985.500359375001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45985.500359375001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45985.500359375001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45985.500359375001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45985.500359375001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45985.500359375001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45985.500359375001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45985.500359375001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45985.500359375001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45985.500359375001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45985.500359375001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45985.500359375001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45985.500359375001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45985.500359375001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45985.500359375001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45985.500359375001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45985.500359375001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45985.500359375001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45985.500359375001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45985.500359375001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45985.500359375001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45985.500359375001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45985.500359375001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45985.500359375001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45985.500359375001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45985.500359375001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45985.500359375001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45985.500359375001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45985.500359375001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45985.500359375001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45985.500359375001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45985.500359375001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45985.500359375001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45985.500359375001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45985.500359375001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45985.500359375001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45985.500359375001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45985.500359375001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45985.500359375001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45985.500359375001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45985.500359375001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45985.500359375001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45985.500359375001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45985.500359375001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45985.500359375001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45985.500359375001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45985.500359375001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45985.500359375001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45985.500359375001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45985.500359375001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45985.500359375001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45985.500359375001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45985.500359375001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45985.500359375001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45985.500359375001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45985.500359375001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45985.500359375001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45985.500359375001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45985.500359375001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45985.500359375001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45985.500359375001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45985.500359375001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45985.500359375001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45985.500359375001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45985.500359375001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45985.500359375001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45985.500359375001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45985.500359375001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45985.500359375001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45985.500359375001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45985.500359375001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45985.500359375001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45985.500359375001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45985.500359375001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45985.500359375001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45985.500359375001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45985.500359375001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45985.500359375001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45985.500359375001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45985.500359375001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45985.500359375001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45985.500359375001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45985.500359375001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45985.500359375001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45985.500359375001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45985.500359375001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45985.500359375001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45985.500359375001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45985.500359375001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45985.500359375001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45985.500359375001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45985.500359375001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45985.500359375001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45985.500359375001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45985.500359375001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45985.500359375001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45985.500359375001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45985.500359375001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45985.500359375001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45985.500359375001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45985.500359375001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45985.500359375001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45985.500359375001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45985.500359375001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45985.500359375001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45985.500359375001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45985.500359375001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45985.500359375001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45985.500359375001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45985.500359375001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45985.500359375001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45985.500359375001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45985.500359375001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45985.500359375001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45985.500359375001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45985.500359375001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45985.500359375001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45985.500359375001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45985.500359375001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45985.500359375001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45985.500359375001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45985.500359375001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45985.500359375001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45985.500359375001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45985.500359375001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45985.500359375001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45985.500359375001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45985.500359375001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45985.500359375001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45985.500359375001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45985.500359375001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45985.500359375001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45985.500359375001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45985.500359375001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45985.500359375001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45985.500359375001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45985.500359375001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45985.500359375001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45985.500359375001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45985.500359375001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45985.500359375001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45985.500359375001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45985.500359375001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45985.500359375001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45985.500359375001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45985.500359375001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45985.500359375001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45985.500359375001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45985.500359375001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45985.500359375001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45985.500359375001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45985.500359375001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45985.500359375001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45985.500359375001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45985.500359375001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45985.500359375001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45985.500359375001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45985.500359375001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45985.500359375001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45985.500359375001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45985.500359375001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45985.500359375001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45985.500359375001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45985.500359375001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45985.500359375001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45985.500359375001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45985.500359375001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45985.500359375001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45985.500359375001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45985.500359375001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45985.500359375001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45985.500359375001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45985.500359375001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45985.500359375001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45985.500359375001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45985.500359375001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45985.500359375001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45985.500359375001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45985.500359375001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45985.500359375001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45985.500359375001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45985.500359375001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45985.500359375001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45985.500359375001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45985.500359375001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45985.500359375001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45985.500359375001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45985.500359375001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45985.500359375001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45985.500359375001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45985.500359375001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45985.500359375001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45985.500359375001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45985.500359375001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45985.500359375001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45985.500359375001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45985.500359375001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45985.500359375001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45985.500359375001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45985.500359375001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45985.500359375001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45985.500359375001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45985.500359375001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45985.500359375001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45985.500359375001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45985.500359375001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45985.500359375001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45985.500359375001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45985.500359375001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45985.500359375001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45985.500359375001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45985.500359375001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45985.500359375001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45985.500359375001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45985.500359375001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45985.500359375001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45985.500359375001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45985.500359375001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45985.500359375001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45985.500359375001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45985.500359375001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45985.500359375001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45985.500359375001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45985.500359375001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45985.500359375001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45985.500359375001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45985.500359375001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45985.500359375001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45985.500359375001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45985.500359375001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45985.500359375001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45985.500359375001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45985.500359375001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45985.500359375001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45985.500359375001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45985.500359375001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45985.500359375001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45985.500359375001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45985.500359375001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45985.500359375001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45985.500359375001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45985.500359375001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45985.500359375001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45985.500359375001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45985.500359375001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45985.500359375001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45985.500359375001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45985.500359375001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45985.500359375001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45985.500359375001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45985.500359375001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45985.500359375001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45985.500359375001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45985.500359375001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45985.500359375001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45985.500359375001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45985.500359375001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45985.500359375001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45985.500359375001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45985.500359375001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45985.500359375001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45985.500359375001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45985.500359375001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45985.500359375001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45985.500359375001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45985.500359375001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45985.500359375001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45985.500359375001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45985.500359375001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45985.500359375001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45985.500359375001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45985.500359375001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45985.500359375001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45985.500359375001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45985.500359375001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45985.500359375001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45985.500359375001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45985.500359375001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45985.500359375001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45985.500359375001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45985.500359375001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45985.500359375001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45985.500359375001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45985.500359375001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45985.500359375001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45985.500359375001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45985.500359375001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45985.500359375001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45985.500359375001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45985.500359375001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45985.500359375001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45985.500359375001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45985.500359375001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45985.500359375001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45985.500359375001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45985.500359375001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45985.500359375001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45985.500359375001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45985.500359375001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45985.500359375001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45985.500359375001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45985.500359375001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45985.500359375001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45985.500359375001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45985.500359375001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45985.500359375001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45985.500359375001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45985.500359375001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45985.500359375001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45985.500359375001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45985.500359375001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45985.500359375001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45985.500359375001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45985.500359375001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45985.500359375001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45985.500359375001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45985.500359375001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45985.500359375001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45985.500359375001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45985.500359375001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45985.500359375001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45985.500359375001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45985.500359375001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45985.500359375001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45985.500359375001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45985.500359375001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45985.500359375001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45985.500359375001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45985.500359375001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45985.500359375001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45985.500359375001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45985.500359375001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45985.500359375001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45985.500359375001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45985.500359375001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45985.500359375001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45985.500359375001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45985.500359375001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45985.500359375001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45985.500359375001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45985.500359375001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45985.500359375001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45985.500359375001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45985.500359375001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45985.500359375001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45985.500359375001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45985.500359375001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45985.500359375001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45985.500359375001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45985.500359375001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45985.500359375001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45985.500359375001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45985.500359375001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45985.500359375001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45985.500359375001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45985.500359375001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45985.500359375001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45985.500359375001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45985.500359375001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45985.500359375001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45985.500359375001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45985.500359375001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45985.500359375001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45985.500359375001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45985.500359375001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45985.500359375001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45985.500359375001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45985.500359375001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45985.500359375001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45985.500359375001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45985.500359375001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45985.500359375001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45985.500359375001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45985.500359375001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45985.500359375001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45985.500359375001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45985.500359375001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45985.500359375001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45985.500359375001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45985.500359375001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45985.500359375001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45985.500359375001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45985.500359375001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45985.500359375001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45985.500359375001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45985.500359375001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45985.500359375001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45985.500359375001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45985.500359375001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45985.500359375001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45985.500359375001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45985.500359375001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45985.500359375001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45985.500359375001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45985.500359375001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45985.500359375001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45985.500359375001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45985.500359375001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45985.500359375001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45985.500359375001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45985.500359375001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45985.500359375001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45985.500359375001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45985.500359375001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45985.500359375001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45985.500359375001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45985.500359375001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45985.500359375001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45985.500359375001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45985.500359375001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45985.500359375001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45985.500359375001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45985.500359375001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45985.500359375001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45985.500359375001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45985.500359375001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45985.500359375001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45985.500359375001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45985.500359375001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45985.500359375001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45985.500359375001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45985.500359375001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45985.500359375001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45985.500359375001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45985.500359375001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45985.500359375001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45985.500359375001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45985.500359375001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45985.500359375001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45985.500359375001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45985.500359375001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45985.500359375001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45985.500359375001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45985.500359375001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45985.500359375001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45985.500359375001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45985.500359375001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45985.500359375001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45985.500359375001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45985.500359375001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45985.500359375001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45985.500359375001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45985.500359375001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45985.500359375001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45985.500359375001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45985.500359375001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45985.500359375001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45985.500359375001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45985.500359375001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45985.500359375001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45985.500359375001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45985.500359375001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45985.500359375001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45985.500359375001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45985.500359375001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45985.500359375001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45985.500359375001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45985.500359375001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45985.500359375001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45985.500359375001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45985.500359375001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45985.500359375001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45985.500359375001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45985.500359375001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45985.500359375001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45985.500359375001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45985.500359375001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45985.500359375001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45985.500359375001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45985.500359375001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45985.500359375001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45985.500359375001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45985.500359375001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45985.500359375001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45985.500359375001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45985.500359375001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45985.500359375001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45985.500359375001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45985.500359375001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45985.500359375001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45985.500359375001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45985.500359375001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45985.500359375001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45985.500359375001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45985.500359375001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45985.500359375001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45985.500359375001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45985.500359375001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45985.500359375001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45985.500359375001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45985.500359375001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45985.500359375001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45985.500359375001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45985.500359375001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45985.500359375001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45985.500359375001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45985.500359375001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45985.500359375001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45985.500359375001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45985.500359375001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45985.500359375001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45985.500359375001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45985.500359375001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45985.500359375001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45985.500359375001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45985.500359375001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45985.500359375001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45985.500359375001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45985.500359375001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45985.500359375001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45985.500359375001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45985.500359375001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45985.500359375001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45985.500359375001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45985.500359375001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45985.500359375001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45985.500359375001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45985.500359375001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45985.500359375001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45985.500359375001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45985.500359375001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45985.500359375001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45985.500359375001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45985.500359375001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45985.500359375001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45985.500359375001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45985.500359375001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45985.500359375001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45985.500359375001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45985.500359375001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45985.500359375001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45985.500359375001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45985.500359375001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45985.500359375001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45985.500359375001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45985.500359375001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45985.500359375001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45985.500359375001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45985.500359375001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45985.500359375001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45985.500359375001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45985.500359375001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45985.500359375001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45985.500359375001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45985.500359375001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45985.500359375001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45985.500359375001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45985.500359375001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45985.500359375001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45985.500359375001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45985.500359375001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45985.500359375001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45985.500359375001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45985.500359375001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45985.500359375001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45985.500359375001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45985.500359375001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45985.500359375001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45985.500359375001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45985.500359375001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45985.500359375001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45985.500359375001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45985.500359375001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45985.500359375001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45985.500359375001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45985.500359375001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45985.500359375001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45985.500359375001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45985.500359375001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45985.500359375001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45985.500359375001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45985.500359375001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45985.500359375001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45985.500359375001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45985.500359375001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45985.500359375001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45985.500359375001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45985.500359375001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45985.500359375001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45985.500359375001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45985.500359375001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45985.500359375001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45985.500359375001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45985.500359375001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45985.500359375001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45985.500359375001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45985.500359375001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45985.500359375001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45985.500359375001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45985.500359375001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45985.500359375001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45985.500359375001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45985.500359375001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45985.500359375001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45985.500359375001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45985.500359375001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45985.500359375001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45985.500359375001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45985.500359375001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45985.500359375001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45985.500359375001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45985.500359375001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45985.500359375001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45985.500359375001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45985.500359375001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45985.500359375001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45985.500359375001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45985.500359375001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45985.500359375001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45985.500359375001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45985.500359375001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45985.500359375001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45985.500359375001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45985.500359375001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45985.500359375001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45985.500359375001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45985.500359375001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45985.500359375001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45985.500359375001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45985.500359375001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45985.500359375001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45985.500359375001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45985.500359375001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45985.500359375001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45985.500359375001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45985.500359375001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45985.500359375001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45985.500359375001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45985.500359375001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45985.500359375001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45985.500359375001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45985.500359375001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45985.500359375001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45985.500359375001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45985.500359375001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45985.500359375001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45985.500359375001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45985.500359375001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45985.500359375001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45985.500359375001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45985.500359375001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45985.500359375001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45985.500359375001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45985.500359375001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45985.500359375001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45985.500359375001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45985.500359375001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45985.500359375001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45985.500359375001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45985.500359375001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45985.500359375001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45985.500359375001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45985.500359375001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45985.500359375001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45985.500359375001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45985.500359375001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45985.500359375001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45985.500359375001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45985.500359375001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45985.500359375001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45985.500359375001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45985.500359375001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45985.500359375001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45985.500359375001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45985.500359375001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45985.500359375001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45985.500359375001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45985.500359375001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45985.500359375001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45985.500359375001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45985.500359375001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45985.500359375001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45985.500359375001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45985.500359375001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45985.500359375001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45985.500359375001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45985.500359375001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45985.500359375001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45985.500359375001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45985.500359375001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45985.500359375001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45985.500359375001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45985.500359375001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45985.500359375001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45985.500359375001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45985.500359375001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45985.500359375001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45985.500359375001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45985.500359375001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45985.500359375001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45985.500359375001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45985.500359375001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45985.500359375001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45985.500359375001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45985.500359375001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45985.500359375001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45985.500359375001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45985.500359375001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45985.500359375001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45985.500359375001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45985.500359375001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45985.500359375001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45985.500359375001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45985.500359375001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45985.500359375001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45985.500359375001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45985.500359375001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45985.500359375001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45985.500359375001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45985.500359375001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45985.500359375001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45985.500359375001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45985.500359375001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45985.500359375001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45985.500359375001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45985.500359375001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45985.500359375001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45985.500359375001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45985.500359375001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45985.500359375001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45985.500359375001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45985.500359375001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45985.500359375001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45985.500359375001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45985.500359375001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45985.500359375001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45985.500359375001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45985.500359375001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45985.500359375001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45985.500359375001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45985.500359375001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45985.500359375001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45985.500359375001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45985.500359375001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45985.500359375001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45985.500359375001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45985.500359375001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45985.500359375001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45985.500359375001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45985.500359375001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45985.500359375001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45985.500359375001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45985.500359375001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45985.500359375001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45985.500359375001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45985.500359375001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45985.500359375001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45985.500359375001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45985.500359375001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45985.500359375001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45985.500359375001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45985.500359375001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45985.500359375001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45985.500359375001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45985.500359375001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45985.500359375001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45985.500359375001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45985.500359375001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45985.500359375001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45985.500359375001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45985.500359375001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45985.500359375001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45985.500359375001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45985.500359375001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45985.500359375001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45985.500359375001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45985.500359375001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45985.500359375001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45985.500359375001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45985.500359375001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45985.500359375001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45985.500359375001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45985.500359375001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45985.500359375001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45985.500359375001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45985.500359375001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45985.500359375001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45985.500359375001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45985.500359375001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45985.500359375001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45985.500359375001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45985.500359375001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45985.500359375001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45985.500359375001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45985.500359375001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45985.500359375001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45985.500359375001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45985.500359375001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45985.500359375001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45985.500359375001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45985.500359375001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45985.500359375001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45985.500359375001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45985.500359375001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45985.500359375001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45985.500359375001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45985.500359375001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45985.500359375001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45985.500359375001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45985.500359375001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45985.500359375001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45985.500359375001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45985.500359375001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45985.500359375001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45985.500359375001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45985.500359375001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45985.500359375001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45985.500359375001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45985.500359375001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45985.500359375001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45985.500359375001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45985.500359375001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45985.500359375001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45985.500359375001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45985.500359375001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45985.500359375001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45985.500359375001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45985.500359375001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45985.500359375001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45985.500359375001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45985.500359375001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45985.500359375001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45985.500359375001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45985.500359375001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45985.500359375001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45985.500359375001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45985.500359375001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45985.500359375001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45985.500359375001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45985.500359375001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45985.500359375001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45985.500359375001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45985.500359375001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45985.500359375001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45985.500359375001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45985.500359375001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45985.500359375001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45985.500359375001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45985.500359375001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45985.500359375001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45985.500359375001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45985.500359375001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45985.500359375001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45985.500359375001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45985.500359375001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45985.500359375001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45985.500359375001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45985.500359375001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45985.500359375001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45985.500359375001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45985.500359375001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45985.500359375001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45985.500359375001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45985.500359375001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45985.500359375001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45985.500359375001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45985.500359375001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45985.500359375001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45985.500359375001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45985.500359375001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45985.500359375001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45985.500359375001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45985.500359375001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45985.500359375001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45985.500359375001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45985.500359375001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45985.500359375001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45985.500359375001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45985.500359375001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45985.500359375001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45985.500359375001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45985.500359375001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45985.500359375001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45985.500359375001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45985.500359375001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45985.500359375001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45985.500359375001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45985.500359375001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45985.500359375001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45985.500359375001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45985.500359375001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45985.500359375001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45985.500359375001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45985.500359375001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45985.500359375001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45985.500359375001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45985.500359375001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45985.500359375001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45985.500359375001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45985.500359375001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45985.500359375001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45985.500359375001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45985.500359375001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45985.500359375001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45985.500359375001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45985.500359375001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45985.500359375001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45985.500359375001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45985.500359375001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45985.500359375001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45985.500359375001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45985.500359375001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45985.500359375001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45985.500359375001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45985.500359375001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45985.500359375001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45985.500359375001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45985.500359375001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45985.500359375001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45985.500359375001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45985.500359375001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45985.500359375001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45985.500359375001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45985.500359375001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45985.500359375001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45985.500359375001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45985.500359375001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45985.500359375001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45985.500359375001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45985.500359375001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45985.500359375001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45985.500359375001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45985.500359375001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45985.500359375001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45985.500359375001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45985.500359375001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45985.500359375001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45985.500359375001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45985.500359375001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45985.500359375001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45985.500359375001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45985.500359375001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45985.500359375001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45985.500359375001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45985.500359375001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45985.500359375001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45985.500359375001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45985.500359375001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45985.500359375001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45985.500359375001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45985.500359375001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45985.500359375001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45985.500359375001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45985.500359375001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45985.500359375001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45985.500359375001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45985.500359375001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45985.500359375001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45985.500359375001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45985.500359375001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45985.500359375001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45985.500359375001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45985.500359375001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45985.500359375001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45985.500359375001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45985.500359375001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45985.500359375001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45985.500359375001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45985.500359375001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45985.500359375001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45985.500359375001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45985.500359375001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45985.500359375001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45985.500359375001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45985.500359375001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45985.500359375001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45985.500359375001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45985.500359375001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45985.500359375001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45985.500359375001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45985.500359375001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45985.500359375001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45985.500359375001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45985.500359375001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45985.500359375001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45985.500359375001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45985.500359375001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282.01964178240451</v>
      </c>
      <c r="H2" s="95">
        <v>45703.474768518521</v>
      </c>
      <c r="I2" s="95" t="str">
        <f>IFERROR(VLOOKUP(D2,DB!A:F,6,0),"")</f>
        <v>SCECO</v>
      </c>
      <c r="J2" s="95" t="str">
        <f>IFERROR(VLOOKUP(D2,DB!A:G,7,0),"")</f>
        <v>Dead</v>
      </c>
      <c r="K2" s="97" t="s">
        <v>39117</v>
      </c>
      <c r="L2" s="91" t="str">
        <f>IFERROR(VLOOKUP(D2,DB!A:I,9,0),"")</f>
        <v>Latis</v>
      </c>
    </row>
    <row r="3" spans="1:16" ht="42.75" customHeight="1">
      <c r="A3" s="113" t="s">
        <v>39118</v>
      </c>
      <c r="B3" s="113" t="str">
        <f>IFERROR(VLOOKUP(D3,DB!A:K,11,0),"")</f>
        <v>R4</v>
      </c>
      <c r="C3" s="93">
        <v>1</v>
      </c>
      <c r="D3" s="91" t="s">
        <v>38804</v>
      </c>
      <c r="E3" s="94" t="s">
        <v>39021</v>
      </c>
      <c r="F3" s="95">
        <v>45984.493113425924</v>
      </c>
      <c r="G3" s="96">
        <f ca="1">IFERROR(NOW()-F3,"")</f>
        <v>1.007245949076605</v>
      </c>
      <c r="H3" s="95">
        <v>45983.94866898148</v>
      </c>
      <c r="I3" s="113" t="str">
        <f>IFERROR(VLOOKUP(D3,DB!A:F,6,0),"")</f>
        <v>Sceco</v>
      </c>
      <c r="J3" s="113" t="str">
        <f>IFERROR(VLOOKUP(D3,DB!A:G,7,0),"")</f>
        <v>In progress</v>
      </c>
      <c r="K3" s="97" t="s">
        <v>39119</v>
      </c>
      <c r="L3" s="91" t="str">
        <f>IFERROR(VLOOKUP(D3,DB!A:I,9,0),"")</f>
        <v>Latis</v>
      </c>
    </row>
    <row r="4" spans="1:16" ht="15" customHeight="1">
      <c r="A4" s="113" t="s">
        <v>39120</v>
      </c>
      <c r="B4" s="113" t="str">
        <f>IFERROR(VLOOKUP(D4,DB!A:K,11,0),"")</f>
        <v>R4</v>
      </c>
      <c r="C4" s="93">
        <v>4</v>
      </c>
      <c r="D4" s="91" t="s">
        <v>30442</v>
      </c>
      <c r="E4" s="94" t="s">
        <v>39021</v>
      </c>
      <c r="F4" s="95">
        <v>45985.346631944441</v>
      </c>
      <c r="G4" s="96">
        <f t="shared" ref="G4:G23" ca="1" si="0">IFERROR(NOW()-F4,"")</f>
        <v>0.15372743055922911</v>
      </c>
      <c r="H4" s="95">
        <v>45985.471342592595</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45985.500359375001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45985.500359375001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45985.500359375001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45985.500359375001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45985.500359375001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45985.500359375001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45985.500359375001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45985.500359375001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45985.500359375001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45985.500359375001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45985.500359375001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45985.500359375001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45985.500359375001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45985.500359375001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45985.500359375001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45985.500359375001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45985.500359375001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45985.500359375001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45985.500359375001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45985.500359375001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45985.500359375001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45985.500359375001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45985.500359375001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45985.500359375001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45985.500359375001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45985.500359375001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45985.500359375001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45985.500359375001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45985.500359375001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45985.500359375001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45985.500359375001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45985.500359375001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45985.500359375001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45985.500359375001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45985.500359375001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45985.500359375001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45985.500359375001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45985.500359375001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45985.500359375001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45985.500359375001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45985.500359375001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45985.500359375001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45985.500359375001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45985.500359375001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45985.500359375001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45985.500359375001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45985.500359375001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45985.500359375001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45985.500359375001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45985.500359375001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45985.500359375001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45985.500359375001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45985.500359375001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45985.500359375001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45985.500359375001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45985.500359375001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45985.500359375001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45985.500359375001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45985.500359375001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45985.500359375001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45985.500359375001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45985.500359375001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45985.500359375001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45985.500359375001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45985.500359375001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45985.500359375001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45985.500359375001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45985.500359375001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45985.500359375001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45985.500359375001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45985.500359375001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45985.500359375001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45985.500359375001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45985.500359375001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45985.500359375001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45985.500359375001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45985.500359375001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45985.500359375001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45985.500359375001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45985.500359375001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45985.500359375001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45985.500359375001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45985.500359375001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45985.500359375001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45985.500359375001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45985.500359375001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45985.500359375001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45985.500359375001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45985.500359375001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45985.500359375001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45985.500359375001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45985.500359375001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45985.500359375001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45985.500359375001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45985.500359375001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45985.500359375001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45985.500359375001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45985.500359375001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45985.500359375001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45985.500359375001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45985.500359375001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45985.500359375001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45985.500359375001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45985.500359375001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45985.500359375001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45985.500359375001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45985.500359375001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45985.500359375001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45985.500359375001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45985.500359375001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45985.500359375001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45985.500359375001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45985.500359375001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45985.500359375001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45985.500359375001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45985.500359375001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45985.500359375001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45985.500359375001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45985.500359375001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45985.500359375001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45985.500359375001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45985.500359375001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45985.500359375001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45985.500359375001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45985.500359375001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45985.500359375001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45985.500359375001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45985.500359375001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45985.500359375001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45985.500359375001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45985.500359375001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45985.500359375001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45985.500359375001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45985.500359375001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45985.500359375001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45985.500359375001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45985.500359375001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45985.500359375001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45985.500359375001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45985.500359375001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45985.500359375001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45985.500359375001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45985.500359375001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45985.500359375001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45985.500359375001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45985.500359375001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45985.500359375001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45985.500359375001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45985.500359375001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45985.500359375001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45985.500359375001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45985.500359375001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45985.500359375001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45985.500359375001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45985.500359375001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45985.500359375001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45985.500359375001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45985.500359375001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45985.500359375001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45985.500359375001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45985.500359375001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45985.500359375001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45985.500359375001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45985.500359375001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45985.500359375001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45985.500359375001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45985.500359375001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45985.500359375001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45985.500359375001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45985.500359375001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45985.500359375001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45985.500359375001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45985.500359375001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45985.500359375001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45985.500359375001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45985.500359375001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45985.500359375001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45985.500359375001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45985.500359375001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45985.500359375001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45985.500359375001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45985.500359375001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45985.500359375001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45985.500359375001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45985.500359375001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45985.500359375001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45985.500359375001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45985.500359375001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45985.500359375001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45985.500359375001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45985.500359375001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45985.500359375001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45985.500359375001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45985.500359375001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45985.500359375001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45985.500359375001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45985.500359375001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45985.500359375001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45985.500359375001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45985.500359375001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45985.500359375001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45985.500359375001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45985.500359375001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45985.500359375001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45985.500359375001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45985.500359375001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45985.500359375001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45985.500359375001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45985.500359375001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45985.500359375001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45985.500359375001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45985.500359375001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45985.500359375001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45985.500359375001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45985.500359375001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45985.500359375001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45985.500359375001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45985.500359375001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45985.500359375001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45985.500359375001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45985.500359375001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45985.500359375001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45985.500359375001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45985.500359375001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45985.500359375001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45985.500359375001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45985.500359375001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45985.500359375001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45985.500359375001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45985.500359375001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45985.500359375001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45985.500359375001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45985.500359375001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45985.500359375001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45985.500359375001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45985.500359375001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45985.500359375001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45985.500359375001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45985.500359375001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45985.500359375001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45985.500359375001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45985.500359375001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45985.500359375001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45985.500359375001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45985.500359375001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45985.500359375001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45985.500359375001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45985.500359375001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45985.500359375001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45985.500359375001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45985.500359375001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45985.500359375001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45985.500359375001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45985.500359375001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45985.500359375001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45985.500359375001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45985.500359375001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45985.500359375001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45985.500359375001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45985.500359375001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45985.500359375001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45985.500359375001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45985.500359375001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45985.500359375001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45985.500359375001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45985.500359375001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45985.500359375001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45985.500359375001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45985.500359375001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45985.500359375001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45985.500359375001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45985.500359375001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45985.500359375001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45985.500359375001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45985.500359375001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45985.500359375001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45985.500359375001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45985.500359375001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45985.500359375001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45985.500359375001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45985.500359375001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45985.500359375001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45985.500359375001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45985.500359375001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45985.500359375001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45985.500359375001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45985.500359375001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45985.500359375001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45985.500359375001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45985.500359375001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45985.500359375001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45985.500359375001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45985.500359375001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45985.500359375001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45985.500359375001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45985.500359375001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45985.500359375001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45985.500359375001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45985.500359375001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45985.500359375001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45985.500359375001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45985.500359375001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45985.500359375001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45985.500359375001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45985.500359375001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45985.500359375001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45985.500359375001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45985.500359375001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45985.500359375001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45985.500359375001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45985.500359375001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45985.500359375001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45985.500359375001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45985.500359375001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45985.500359375001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45985.500359375001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45985.500359375001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45985.500359375001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45985.500359375001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45985.500359375001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45985.500359375001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45985.500359375001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45985.500359375001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45985.500359375001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45985.500359375001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45985.500359375001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45985.500359375001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45985.500359375001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45985.500359375001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45985.500359375001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45985.500359375001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45985.500359375001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45985.500359375001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45985.500359375001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45985.500359375001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45985.500359375001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45985.500359375001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45985.500359375001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45985.500359375001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45985.500359375001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45985.500359375001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45985.500359375001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45985.500359375001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45985.500359375001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45985.500359375001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45985.500359375001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45985.500359375001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45985.500359375001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45985.500359375001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45985.500359375001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45985.500359375001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45985.500359375001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45985.500359375001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45985.500359375001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45985.500359375001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45985.500359375001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45985.500359375001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45985.500359375001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45985.500359375001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45985.500359375001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45985.500359375001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45985.500359375001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45985.500359375001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45985.500359375001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45985.500359375001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45985.500359375001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45985.500359375001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45985.500359375001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45985.500359375001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45985.500359375001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45985.500359375001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45985.500359375001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45985.500359375001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45985.500359375001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45985.500359375001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45985.500359375001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45985.500359375001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45985.500359375001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45985.500359375001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45985.500359375001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45985.500359375001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45985.500359375001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45985.500359375001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45985.500359375001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45985.500359375001</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93.668299189812387</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39026</v>
      </c>
      <c r="F3" s="38">
        <v>45926.188877314817</v>
      </c>
      <c r="G3" s="108">
        <f t="shared" ref="G3" ca="1" si="0">IFERROR(NOW()-F3,"")</f>
        <v>59.311482060184062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39026</v>
      </c>
      <c r="F4" s="110">
        <v>45948.661111111112</v>
      </c>
      <c r="G4" s="111">
        <f t="shared" ref="G4" ca="1" si="1">IFERROR(NOW()-F4,"")</f>
        <v>36.839248263888294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4.1270607638871297</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2</v>
      </c>
      <c r="D6" s="109" t="s">
        <v>38510</v>
      </c>
      <c r="E6" s="109" t="s">
        <v>39021</v>
      </c>
      <c r="F6" s="122">
        <v>45985.439456018517</v>
      </c>
      <c r="G6" s="111">
        <f ca="1">IFERROR(NOW()-F6,"")</f>
        <v>6.0903356483322568E-2</v>
      </c>
      <c r="H6" s="122">
        <v>45985.430277777778</v>
      </c>
      <c r="I6" s="109" t="str">
        <f>IFERROR(VLOOKUP(D6,DB!A:F,6,0),"")</f>
        <v>Generator-SG</v>
      </c>
      <c r="J6" s="109" t="str">
        <f>IFERROR(VLOOKUP(D6,DB!A:G,7,0),"")</f>
        <v>Vandalized</v>
      </c>
      <c r="K6" s="109" t="s">
        <v>39131</v>
      </c>
      <c r="L6" s="109" t="str">
        <f>IFERROR(VLOOKUP(D6,DB!A:I,9,0),"")</f>
        <v>Latis</v>
      </c>
    </row>
    <row r="7" spans="1:13">
      <c r="A7" s="109" t="s">
        <v>39132</v>
      </c>
      <c r="B7" s="109" t="str">
        <f>IFERROR(VLOOKUP(D7,DB!A:K,11,0),"")</f>
        <v>R5</v>
      </c>
      <c r="C7" s="109">
        <v>2</v>
      </c>
      <c r="D7" s="109" t="s">
        <v>36295</v>
      </c>
      <c r="E7" s="109" t="s">
        <v>39021</v>
      </c>
      <c r="F7" s="122">
        <v>45985.46266203704</v>
      </c>
      <c r="G7" s="111">
        <f ca="1">IFERROR(NOW()-F7,"")</f>
        <v>3.7697337960707955E-2</v>
      </c>
      <c r="H7" s="122">
        <v>45985.454965277779</v>
      </c>
      <c r="I7" s="109" t="str">
        <f>IFERROR(VLOOKUP(D7,DB!A:F,6,0),"")</f>
        <v>Generator-SG</v>
      </c>
      <c r="J7" s="109" t="str">
        <f>IFERROR(VLOOKUP(D7,DB!A:G,7,0),"")</f>
        <v>Vandalized</v>
      </c>
      <c r="K7" s="109" t="s">
        <v>39133</v>
      </c>
      <c r="L7" s="109" t="str">
        <f>IFERROR(VLOOKUP(D7,DB!A:I,9,0),"")</f>
        <v>Latis</v>
      </c>
    </row>
    <row r="8" spans="1:13" ht="30.75">
      <c r="A8" s="109" t="s">
        <v>39134</v>
      </c>
      <c r="B8" s="109" t="str">
        <f>IFERROR(VLOOKUP(D8,DB!A:K,11,0),"")</f>
        <v>R5</v>
      </c>
      <c r="C8" s="109">
        <v>8</v>
      </c>
      <c r="D8" s="109" t="s">
        <v>38184</v>
      </c>
      <c r="E8" s="109" t="s">
        <v>39026</v>
      </c>
      <c r="F8" s="122">
        <v>45985.488240740742</v>
      </c>
      <c r="G8" s="111">
        <f ca="1">IFERROR(NOW()-F8,"")</f>
        <v>1.2118634258513339E-2</v>
      </c>
      <c r="H8" s="122">
        <v>45985.471574074072</v>
      </c>
      <c r="I8" s="109" t="str">
        <f>IFERROR(VLOOKUP(D8,DB!A:F,6,0),"")</f>
        <v>SCECO</v>
      </c>
      <c r="J8" s="109" t="str">
        <f>IFERROR(VLOOKUP(D8,DB!A:G,7,0),"")</f>
        <v>Haj Removal</v>
      </c>
      <c r="K8" s="109" t="s">
        <v>39135</v>
      </c>
      <c r="L8" s="109" t="str">
        <f>IFERROR(VLOOKUP(D8,DB!A:I,9,0),"")</f>
        <v>Latis</v>
      </c>
    </row>
    <row r="9" spans="1:13">
      <c r="A9" s="109"/>
      <c r="B9" s="109" t="str">
        <f>IFERROR(VLOOKUP(D9,DB!A:K,11,0),"")</f>
        <v/>
      </c>
      <c r="C9" s="109"/>
      <c r="D9" s="143"/>
      <c r="E9" s="109"/>
      <c r="F9" s="109"/>
      <c r="G9" s="111">
        <f ca="1">IFERROR(NOW()-F9,"")</f>
        <v>45985.500359375001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45985.500359375001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45985.500359375001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45985.500359375001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45985.500359375001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45985.500359375001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45985.500359375001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45985.500359375001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45985.500359375001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45985.500359375001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45985.500359375001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45985.500359375001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45985.500359375001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45985.500359375001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45985.500359375001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45985.500359375001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45985.500359375001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45985.500359375001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45985.500359375001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45985.500359375001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45985.500359375001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45985.500359375001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45985.500359375001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45985.500359375001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45985.500359375001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45985.500359375001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45985.500359375001</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45985.500359375001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45985.500359375001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45985.500359375001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45985.500359375001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45985.500359375001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45985.500359375001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45985.500359375001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45985.500359375001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45985.500359375001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45985.500359375001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45985.500359375001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45985.500359375001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45985.500359375001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45985.500359375001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45985.500359375001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45985.500359375001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45985.500359375001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45985.500359375001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45985.500359375001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45985.500359375001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45985.500359375001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45985.500359375001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45985.500359375001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45985.500359375001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45985.500359375001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45985.500359375001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45985.500359375001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45985.500359375001</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39136</v>
      </c>
      <c r="B2" s="145" t="str">
        <f>IFERROR(VLOOKUP(D2,DB!A:K,11,0),"")</f>
        <v>R6</v>
      </c>
      <c r="C2" s="146">
        <v>1</v>
      </c>
      <c r="D2" s="145" t="s">
        <v>33662</v>
      </c>
      <c r="E2" s="109" t="s">
        <v>39021</v>
      </c>
      <c r="F2" s="154">
        <v>45985.458495370367</v>
      </c>
      <c r="G2" s="75">
        <f ca="1">IFERROR(NOW()-F2,"-")</f>
        <v>4.1864004633680452E-2</v>
      </c>
      <c r="H2" s="155">
        <v>45985.452847222223</v>
      </c>
      <c r="I2" s="145" t="str">
        <f>IFERROR(VLOOKUP(D2,DB!A:F,6,0),"")</f>
        <v>SCECO</v>
      </c>
      <c r="J2" s="145" t="str">
        <f>IFERROR(VLOOKUP(D2,DB!A:G,7,0),"")</f>
        <v>Vandalized</v>
      </c>
      <c r="K2" s="148" t="s">
        <v>39137</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45985.500359375001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45985.500359375001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45985.500359375001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45985.500359375001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45985.500359375001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45985.500359375001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45985.500359375001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45985.500359375001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45985.500359375001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45985.500359375001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45985.500359375001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45985.500359375001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45985.500359375001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45985.500359375001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45985.500359375001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45985.500359375001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45985.500359375001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45985.500359375001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45985.500359375001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45985.500359375001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45985.500359375001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45985.500359375001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45985.500359375001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45985.500359375001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45985.500359375001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45985.500359375001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45985.500359375001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45985.500359375001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45985.500359375001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45985.500359375001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45985.500359375001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45985.500359375001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45985.500359375001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45985.500359375001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45985.500359375001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45985.500359375001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45985.500359375001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45985.500359375001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45985.500359375001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45985.500359375001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45985.500359375001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45985.500359375001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