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77" documentId="13_ncr:1_{F6CB121F-512D-4AA6-A0C1-0FB36C537598}" xr6:coauthVersionLast="47" xr6:coauthVersionMax="47" xr10:uidLastSave="{C1F60479-0759-4A43-9385-4CC9D292645C}"/>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<sst xmlns="http://schemas.openxmlformats.org/spreadsheetml/2006/main" count="180303" uniqueCount="39126">
  <si>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</si>
  <si>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</si>
  <si>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</si>
  <si>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</si>
  <si>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</si>
  <si>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</si>
  <si>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</si>
  <si>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</si>
  <si>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</si>
  <si>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</si>
  <si>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</si>
  <si>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</si>
  <si>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</si>
  <si>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</si>
  <si>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</si>
  <si>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</si>
  <si>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</si>
  <si>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</si>
  <si>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</si>
  <si>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</si>
  <si>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</si>
  <si>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</si>
  <si>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</si>
  <si>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</si>
  <si>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</si>
  <si>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</si>
  <si>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</si>
  <si>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</si>
  <si>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</si>
  <si>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</si>
  <si>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</si>
  <si>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</si>
  <si>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</si>
  <si>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</si>
  <si>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</si>
  <si>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</si>
  <si>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</si>
  <si>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</si>
  <si>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</si>
  <si>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</si>
  <si>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</si>
  <si>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</si>
  <si>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</si>
  <si>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</si>
  <si>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</si>
  <si>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</si>
  <si>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</si>
  <si>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</si>
  <si>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</si>
  <si>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</si>
  <si>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</si>
  <si>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</si>
  <si>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</si>
  <si>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</si>
  <si>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</si>
  <si>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</si>
  <si>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</si>
  <si>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</si>
  <si>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</si>
  <si>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</si>
  <si>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</si>
  <si>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</si>
  <si>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</si>
  <si>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</si>
  <si>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</si>
  <si>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</si>
  <si>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</si>
  <si>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</si>
  <si>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</si>
  <si>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</si>
  <si>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</si>
  <si>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</si>
  <si>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</si>
  <si>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</si>
  <si>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</si>
  <si>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</si>
  <si>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</si>
  <si>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</si>
  <si>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</si>
  <si>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</si>
  <si>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</si>
  <si>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</si>
  <si>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</si>
  <si>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</si>
  <si>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</si>
  <si>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</si>
  <si>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</si>
  <si>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</si>
  <si>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</si>
  <si>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</si>
  <si>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</si>
  <si>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</si>
  <si>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</si>
  <si>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</si>
  <si>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</si>
  <si>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</si>
  <si>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</si>
  <si>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</si>
  <si>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</si>
  <si>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</si>
  <si>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</si>
  <si>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</si>
  <si>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</si>
  <si>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</si>
  <si>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</si>
  <si>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</si>
  <si>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</si>
  <si>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</si>
  <si>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</si>
  <si>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</si>
  <si>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</si>
  <si>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</si>
  <si>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</si>
  <si>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</si>
  <si>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</si>
  <si>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</si>
  <si>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</si>
  <si>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</si>
  <si>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</si>
  <si>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</si>
  <si>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</si>
  <si>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</si>
  <si>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</si>
  <si>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</si>
  <si>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</si>
  <si>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</si>
  <si>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</si>
  <si>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</si>
  <si>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</si>
  <si>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</si>
  <si>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</si>
  <si>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</si>
  <si>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</si>
  <si>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</si>
  <si>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</si>
  <si>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</si>
  <si>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</si>
  <si>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</si>
  <si>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</si>
  <si>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</si>
  <si>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</si>
  <si>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</si>
  <si>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</si>
  <si>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</si>
  <si>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</si>
  <si>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</si>
  <si>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</si>
  <si>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</si>
  <si>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</si>
  <si>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</si>
  <si>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</si>
  <si>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</si>
  <si>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</si>
  <si>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</si>
  <si>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</si>
  <si>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</si>
  <si>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</si>
  <si>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</si>
  <si>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</si>
  <si>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</si>
  <si>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</si>
  <si>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</si>
  <si>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</si>
  <si>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</si>
  <si>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</si>
  <si>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</si>
  <si>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</si>
  <si>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</si>
  <si>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</si>
  <si>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</si>
  <si>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</si>
  <si>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</si>
  <si>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</si>
  <si>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</si>
  <si>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</si>
  <si>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</si>
  <si>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</si>
  <si>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</si>
  <si>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</si>
  <si>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</si>
  <si>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</si>
  <si>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</si>
  <si>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</si>
  <si>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</si>
  <si>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</si>
  <si>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</si>
  <si>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</si>
  <si>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</si>
  <si>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</si>
  <si>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</si>
  <si>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</si>
  <si>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</si>
  <si>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</si>
  <si>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</si>
  <si>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</si>
  <si>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</si>
  <si>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</si>
  <si>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</si>
  <si>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</si>
  <si>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</si>
  <si>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</si>
  <si>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</si>
  <si>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</si>
  <si>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</si>
  <si>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</si>
  <si>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</si>
  <si>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</si>
  <si>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</si>
  <si>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</si>
  <si>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</si>
  <si>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</si>
  <si>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</si>
  <si>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</si>
  <si>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</si>
  <si>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</si>
  <si>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</si>
  <si>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</si>
  <si>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</si>
  <si>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</si>
  <si>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</si>
  <si>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</si>
  <si>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</si>
  <si>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</si>
  <si>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</si>
  <si>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</si>
  <si>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</si>
  <si>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</si>
  <si>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</si>
  <si>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</si>
  <si>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</si>
  <si>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</si>
  <si>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</si>
  <si>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</si>
  <si>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</si>
  <si>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</si>
  <si>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</si>
  <si>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</si>
  <si>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</si>
  <si>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</si>
  <si>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</si>
  <si>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</si>
  <si>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</si>
  <si>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</si>
  <si>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</si>
  <si>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</si>
  <si>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</si>
  <si>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</si>
  <si>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</si>
  <si>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</si>
  <si>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</si>
  <si>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</si>
  <si>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</si>
  <si>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</si>
  <si>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</si>
  <si>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</si>
  <si>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</si>
  <si>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</si>
  <si>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</si>
  <si>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</si>
  <si>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</si>
  <si>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</si>
  <si>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</si>
  <si>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</si>
  <si>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</si>
  <si>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</si>
  <si>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</si>
  <si>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</si>
  <si>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</si>
  <si>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</si>
  <si>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</si>
  <si>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</si>
  <si>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</si>
  <si>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</si>
  <si>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</si>
  <si>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</si>
  <si>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</si>
  <si>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</si>
  <si>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</si>
  <si>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</si>
  <si>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</si>
  <si>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</si>
  <si>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</si>
  <si>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</si>
  <si>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</si>
  <si>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</si>
  <si>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</si>
  <si>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</si>
  <si>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</si>
  <si>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</si>
  <si>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</si>
  <si>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</si>
  <si>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</si>
  <si>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</si>
  <si>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</si>
  <si>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</si>
  <si>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</si>
  <si>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</si>
  <si>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</si>
  <si>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</si>
  <si>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</si>
  <si>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</si>
  <si>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</si>
  <si>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</si>
  <si>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</si>
  <si>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</si>
  <si>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</si>
  <si>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</si>
  <si>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</si>
  <si>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</si>
  <si>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</si>
  <si>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</si>
  <si>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</si>
  <si>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</si>
  <si>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</si>
  <si>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</si>
  <si>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</si>
  <si>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</si>
  <si>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</si>
  <si>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</si>
  <si>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</si>
  <si>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</si>
  <si>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</si>
  <si>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</si>
  <si>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</si>
  <si>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</si>
  <si>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</si>
  <si>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</si>
  <si>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</si>
  <si>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</si>
  <si>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</si>
  <si>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</si>
  <si>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</si>
  <si>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</si>
  <si>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</si>
  <si>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</si>
  <si>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</si>
  <si>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</si>
  <si>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</si>
  <si>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</si>
  <si>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</si>
  <si>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</si>
  <si>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</si>
  <si>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</si>
  <si>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</si>
  <si>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</si>
  <si>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</si>
  <si>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</si>
  <si>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</si>
  <si>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</si>
  <si>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</si>
  <si>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</si>
  <si>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</si>
  <si>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</si>
  <si>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</si>
  <si>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</si>
  <si>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</si>
  <si>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</si>
  <si>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</si>
  <si>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</si>
  <si>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</si>
  <si>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</si>
  <si>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</si>
  <si>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</si>
  <si>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</si>
  <si>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</si>
  <si>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</si>
  <si>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</si>
  <si>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</si>
  <si>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</si>
  <si>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</si>
  <si>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</si>
  <si>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</si>
  <si>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</si>
  <si>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</si>
  <si>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</si>
  <si>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</si>
  <si>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</si>
  <si>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</si>
  <si>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</si>
  <si>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</si>
  <si>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</si>
  <si>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</si>
  <si>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</si>
  <si>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</si>
  <si>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</si>
  <si>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</si>
  <si>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</si>
  <si>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</si>
  <si>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</si>
  <si>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</si>
  <si>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</si>
  <si>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</si>
  <si>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</si>
  <si>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</si>
  <si>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</si>
  <si>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</si>
  <si>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</si>
  <si>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</si>
  <si>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</si>
  <si>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</si>
  <si>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</si>
  <si>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</si>
  <si>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</si>
  <si>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</si>
  <si>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</si>
  <si>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</si>
  <si>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</si>
  <si>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</si>
  <si>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</si>
  <si>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</si>
  <si>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</si>
  <si>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</si>
  <si>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</si>
  <si>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</si>
  <si>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</si>
  <si>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</si>
  <si>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</si>
  <si>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</si>
  <si>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</si>
  <si>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</si>
  <si>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</si>
  <si>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</si>
  <si>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</si>
  <si>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</si>
  <si>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</si>
  <si>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</si>
  <si>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</si>
  <si>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</si>
  <si>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</si>
  <si>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</si>
  <si>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</si>
  <si>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</si>
  <si>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</si>
  <si>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</si>
  <si>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</si>
  <si>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</si>
  <si>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</si>
  <si>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</si>
  <si>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</si>
  <si>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</si>
  <si>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</si>
  <si>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</si>
  <si>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</si>
  <si>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</si>
  <si>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</si>
  <si>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</si>
  <si>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</si>
  <si>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</si>
  <si>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</si>
  <si>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</si>
  <si>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</si>
  <si>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</si>
  <si>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</si>
  <si>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</si>
  <si>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</si>
  <si>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</si>
  <si>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</si>
  <si>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</si>
  <si>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</si>
  <si>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</si>
  <si>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</si>
  <si>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</si>
  <si>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</si>
  <si>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</si>
  <si>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</si>
  <si>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</si>
  <si>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</si>
  <si>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</si>
  <si>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</si>
  <si>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</si>
  <si>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</si>
  <si>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</si>
  <si>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</si>
  <si>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</si>
  <si>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</si>
  <si>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</si>
  <si>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</si>
  <si>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</si>
  <si>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</si>
  <si>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</si>
  <si>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</si>
  <si>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</si>
  <si>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</si>
  <si>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</si>
  <si>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</si>
  <si>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</si>
  <si>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</si>
  <si>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</si>
  <si>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</si>
  <si>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</si>
  <si>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</si>
  <si>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</si>
  <si>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</si>
  <si>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</si>
  <si>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</si>
  <si>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</si>
  <si>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</si>
  <si>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</si>
  <si>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</si>
  <si>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</si>
  <si>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</si>
  <si>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</si>
  <si>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</si>
  <si>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</si>
  <si>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</si>
  <si>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</si>
  <si>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</si>
  <si>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</si>
  <si>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</si>
  <si>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</si>
  <si>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</si>
  <si>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</si>
  <si>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</si>
  <si>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</si>
  <si>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</si>
  <si>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</si>
  <si>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</si>
  <si>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</si>
  <si>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</si>
  <si>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</si>
  <si>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</si>
  <si>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</si>
  <si>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</si>
  <si>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</si>
  <si>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</si>
  <si>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</si>
  <si>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</si>
  <si>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</si>
  <si>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</si>
  <si>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</si>
  <si>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</si>
  <si>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</si>
  <si>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</si>
  <si>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</si>
  <si>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</si>
  <si>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</si>
  <si>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</si>
  <si>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</si>
  <si>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</si>
  <si>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</si>
  <si>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</si>
  <si>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</si>
  <si>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</si>
  <si>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</si>
  <si>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</si>
  <si>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</si>
  <si>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</si>
  <si>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</si>
  <si>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</si>
  <si>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</si>
  <si>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</si>
  <si>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</si>
  <si>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</si>
  <si>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</si>
  <si>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</si>
  <si>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</si>
  <si>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</si>
  <si>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</si>
  <si>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</si>
  <si>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</si>
  <si>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</si>
  <si>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</si>
  <si>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</si>
  <si>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</si>
  <si>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</si>
  <si>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</si>
  <si>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</si>
  <si>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</si>
  <si>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</si>
  <si>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</si>
  <si>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</si>
  <si>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</si>
  <si>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</si>
  <si>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</si>
  <si>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</si>
  <si>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</si>
  <si>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</si>
  <si>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</si>
  <si>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</si>
  <si>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</si>
  <si>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</si>
  <si>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</si>
  <si>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</si>
  <si>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</si>
  <si>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</si>
  <si>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</si>
  <si>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</si>
  <si>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</si>
  <si>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</si>
  <si>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</si>
  <si>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</si>
  <si>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</si>
  <si>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</si>
  <si>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</si>
  <si>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</si>
  <si>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</si>
  <si>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</si>
  <si>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</si>
  <si>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</si>
  <si>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</si>
  <si>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</si>
  <si>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</si>
  <si>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</si>
  <si>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</si>
  <si>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</si>
  <si>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</si>
  <si>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</si>
  <si>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</si>
  <si>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</si>
  <si>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</si>
  <si>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</si>
  <si>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</si>
  <si>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</si>
  <si>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</si>
  <si>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</si>
  <si>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</si>
  <si>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</si>
  <si>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</si>
  <si>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</si>
  <si>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</si>
  <si>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</si>
  <si>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</si>
  <si>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</si>
  <si>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</si>
  <si>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</si>
  <si>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</si>
  <si>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</si>
  <si>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</si>
  <si>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</si>
  <si>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</si>
  <si>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</si>
  <si>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</si>
  <si>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</si>
  <si>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</si>
  <si>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</si>
  <si>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</si>
  <si>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</si>
  <si>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</si>
  <si>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</si>
  <si>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</si>
  <si>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</si>
  <si>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</si>
  <si>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</si>
  <si>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</si>
  <si>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</si>
  <si>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</si>
  <si>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</si>
  <si>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</si>
  <si>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</si>
  <si>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</si>
  <si>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</si>
  <si>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</si>
  <si>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</si>
  <si>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</si>
  <si>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</si>
  <si>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</si>
  <si>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</si>
  <si>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</si>
  <si>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</si>
  <si>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</si>
  <si>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</si>
  <si>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</si>
  <si>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</si>
  <si>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</si>
  <si>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</si>
  <si>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</si>
  <si>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</si>
  <si>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</si>
  <si>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</si>
  <si>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</si>
  <si>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</si>
  <si>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</si>
  <si>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</si>
  <si>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</si>
  <si>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</si>
  <si>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</si>
  <si>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</si>
  <si>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</si>
  <si>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</si>
  <si>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</si>
  <si>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</si>
  <si>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</si>
  <si>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</si>
  <si>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</si>
  <si>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</si>
  <si>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</si>
  <si>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</si>
  <si>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</si>
  <si>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</si>
  <si>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</si>
  <si>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</si>
  <si>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</si>
  <si>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</si>
  <si>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</si>
  <si>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</si>
  <si>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</si>
  <si>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</si>
  <si>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</si>
  <si>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</si>
  <si>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</si>
  <si>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</si>
  <si>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</si>
  <si>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</si>
  <si>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</si>
  <si>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</si>
  <si>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</si>
  <si>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</si>
  <si>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</si>
  <si>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</si>
  <si>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</si>
  <si>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</si>
  <si>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</si>
  <si>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</si>
  <si>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</si>
  <si>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</si>
  <si>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</si>
  <si>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</si>
  <si>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</si>
  <si>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</si>
  <si>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</si>
  <si>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</si>
  <si>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</si>
  <si>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</si>
  <si>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</si>
  <si>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</si>
  <si>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</si>
  <si>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</si>
  <si>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</si>
  <si>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</si>
  <si>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</si>
  <si>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</si>
  <si>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</si>
  <si>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</si>
  <si>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</si>
  <si>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</si>
  <si>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</si>
  <si>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</si>
  <si>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</si>
  <si>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</si>
  <si>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</si>
  <si>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</si>
  <si>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</si>
  <si>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</si>
  <si>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</si>
  <si>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</si>
  <si>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</si>
  <si>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</si>
  <si>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</si>
  <si>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</si>
  <si>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</si>
  <si>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</si>
  <si>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</si>
  <si>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</si>
  <si>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</si>
  <si>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</si>
  <si>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</si>
  <si>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</si>
  <si>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</si>
  <si>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</si>
  <si>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</si>
  <si>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</si>
  <si>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</si>
  <si>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</si>
  <si>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</si>
  <si>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</si>
  <si>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</si>
  <si>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</si>
  <si>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</si>
  <si>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</si>
  <si>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</si>
  <si>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</si>
  <si>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</si>
  <si>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</si>
  <si>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</si>
  <si>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</si>
  <si>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</si>
  <si>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</si>
  <si>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</si>
  <si>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</si>
  <si>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</si>
  <si>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</si>
  <si>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</si>
  <si>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</si>
  <si>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</si>
  <si>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</si>
  <si>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</si>
  <si>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</si>
  <si>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</si>
  <si>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</si>
  <si>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</si>
  <si>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</si>
  <si>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</si>
  <si>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</si>
  <si>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</si>
  <si>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</si>
  <si>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</si>
  <si>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</si>
  <si>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</si>
  <si>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</si>
  <si>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</si>
  <si>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</si>
  <si>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</si>
  <si>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</si>
  <si>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</si>
  <si>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</si>
  <si>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</si>
  <si>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</si>
  <si>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</si>
  <si>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</si>
  <si>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</si>
  <si>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</si>
  <si>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</si>
  <si>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</si>
  <si>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</si>
  <si>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</si>
  <si>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</si>
  <si>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</si>
  <si>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</si>
  <si>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</si>
  <si>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</si>
  <si>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</si>
  <si>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</si>
  <si>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</si>
  <si>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</si>
  <si>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</si>
  <si>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</si>
  <si>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</si>
  <si>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</si>
  <si>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</si>
  <si>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</si>
  <si>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</si>
  <si>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</si>
  <si>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</si>
  <si>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</si>
  <si>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</si>
  <si>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</si>
  <si>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</si>
  <si>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</si>
  <si>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</si>
  <si>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</si>
  <si>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</si>
  <si>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</si>
  <si>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</si>
  <si>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</si>
  <si>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</si>
  <si>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</si>
  <si>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</si>
  <si>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</si>
  <si>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</si>
  <si>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</si>
  <si>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</si>
  <si>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</si>
  <si>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</si>
  <si>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</si>
  <si>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</si>
  <si>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</si>
  <si>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</si>
  <si>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</si>
  <si>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</si>
  <si>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</si>
  <si>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</si>
  <si>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</si>
  <si>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</si>
  <si>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</si>
  <si>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</si>
  <si>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</si>
  <si>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</si>
  <si>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</si>
  <si>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</si>
  <si>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</si>
  <si>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</si>
  <si>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</si>
  <si>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</si>
  <si>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</si>
  <si>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</si>
  <si>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</si>
  <si>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</si>
  <si>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</si>
  <si>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</si>
  <si>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</si>
  <si>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</si>
  <si>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</si>
  <si>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</si>
  <si>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</si>
  <si>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</si>
  <si>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</si>
  <si>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</si>
  <si>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</si>
  <si>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</si>
  <si>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</si>
  <si>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</si>
  <si>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</si>
  <si>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</si>
  <si>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</si>
  <si>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</si>
  <si>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</si>
  <si>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</si>
  <si>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</si>
  <si>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</si>
  <si>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</si>
  <si>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</si>
  <si>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</si>
  <si>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</si>
  <si>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</si>
  <si>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</si>
  <si>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</si>
  <si>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</si>
  <si>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</si>
  <si>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</si>
  <si>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</si>
  <si>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</si>
  <si>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</si>
  <si>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</si>
  <si>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</si>
  <si>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</si>
  <si>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</si>
  <si>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</si>
  <si>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</si>
  <si>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</si>
  <si>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</si>
  <si>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</si>
  <si>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</si>
  <si>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</si>
  <si>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</si>
  <si>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</si>
  <si>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</si>
  <si>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</si>
  <si>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</si>
  <si>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</si>
  <si>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</si>
  <si>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</si>
  <si>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</si>
  <si>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</si>
  <si>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</si>
  <si>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</si>
  <si>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</si>
  <si>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</si>
  <si>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</si>
  <si>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</si>
  <si>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</si>
  <si>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</si>
  <si>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</si>
  <si>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</si>
  <si>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</si>
  <si>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</si>
  <si>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</si>
  <si>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</si>
  <si>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</si>
  <si>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</si>
  <si>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</si>
  <si>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</si>
  <si>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</si>
  <si>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</si>
  <si>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</si>
  <si>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</si>
  <si>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</si>
  <si>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</si>
  <si>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</si>
  <si>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</si>
  <si>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</si>
  <si>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</si>
  <si>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</si>
  <si>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</si>
  <si>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</si>
  <si>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</si>
  <si>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</si>
  <si>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</si>
  <si>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</si>
  <si>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</si>
  <si>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</si>
  <si>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</si>
  <si>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</si>
  <si>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</si>
  <si>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</si>
  <si>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</si>
  <si>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</si>
  <si>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</si>
  <si>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</si>
  <si>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</si>
  <si>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</si>
  <si>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</si>
  <si>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</si>
  <si>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</si>
  <si>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</si>
  <si>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</si>
  <si>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</si>
  <si>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</si>
  <si>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</si>
  <si>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</si>
  <si>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</si>
  <si>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</si>
  <si>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</si>
  <si>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</si>
  <si>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</si>
  <si>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</si>
  <si>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</si>
  <si>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</si>
  <si>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</si>
  <si>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</si>
  <si>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</si>
  <si>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</si>
  <si>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</si>
  <si>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</si>
  <si>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</si>
  <si>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</si>
  <si>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</si>
  <si>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</si>
  <si>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</si>
  <si>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</si>
  <si>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</si>
  <si>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</si>
  <si>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</si>
  <si>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</si>
  <si>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</si>
  <si>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</si>
  <si>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</si>
  <si>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</si>
  <si>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</si>
  <si>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</si>
  <si>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</si>
  <si>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</si>
  <si>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</si>
  <si>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</si>
  <si>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</si>
  <si>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</si>
  <si>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</si>
  <si>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</si>
  <si>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</si>
  <si>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</si>
  <si>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</si>
  <si>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</si>
  <si>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</si>
  <si>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</si>
  <si>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</si>
  <si>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</si>
  <si>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</si>
  <si>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</si>
  <si>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</si>
  <si>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</si>
  <si>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</si>
  <si>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</si>
  <si>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</si>
  <si>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</si>
  <si>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</si>
  <si>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</si>
  <si>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</si>
  <si>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</si>
  <si>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</si>
  <si>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</si>
  <si>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</si>
  <si>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</si>
  <si>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</si>
  <si>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</si>
  <si>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</si>
  <si>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</si>
  <si>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</si>
  <si>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</si>
  <si>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</si>
  <si>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</si>
  <si>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</si>
  <si>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</si>
  <si>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</si>
  <si>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</si>
  <si>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</si>
  <si>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</si>
  <si>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</si>
  <si>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</si>
  <si>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</si>
  <si>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</si>
  <si>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</si>
  <si>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</si>
  <si>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</si>
  <si>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</si>
  <si>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</si>
  <si>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</si>
  <si>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</si>
  <si>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</si>
  <si>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</si>
  <si>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</si>
  <si>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</si>
  <si>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</si>
  <si>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</si>
  <si>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</si>
  <si>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</si>
  <si>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</si>
  <si>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</si>
  <si>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</si>
  <si>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</si>
  <si>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</si>
  <si>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</si>
  <si>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</si>
  <si>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</si>
  <si>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</si>
  <si>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</si>
  <si>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</si>
  <si>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</si>
  <si>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</si>
  <si>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</si>
  <si>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</si>
  <si>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</si>
  <si>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</si>
  <si>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</si>
  <si>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</si>
  <si>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</si>
  <si>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</si>
  <si>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</si>
  <si>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</si>
  <si>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</si>
  <si>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</si>
  <si>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</si>
  <si>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</si>
  <si>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</si>
  <si>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</si>
  <si>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</si>
  <si>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</si>
  <si>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</si>
  <si>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</si>
  <si>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</si>
  <si>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</si>
  <si>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</si>
  <si>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</si>
  <si>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</si>
  <si>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</si>
  <si>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</si>
  <si>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</si>
  <si>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</si>
  <si>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</si>
  <si>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</si>
  <si>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</si>
  <si>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</si>
  <si>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</si>
  <si>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</si>
  <si>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</si>
  <si>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</si>
  <si>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</si>
  <si>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</si>
  <si>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</si>
  <si>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</si>
  <si>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</si>
  <si>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</si>
  <si>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</si>
  <si>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</si>
  <si>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</si>
  <si>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</si>
  <si>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</si>
  <si>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</si>
  <si>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</si>
  <si>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</si>
  <si>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</si>
  <si>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</si>
  <si>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</si>
  <si>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</si>
  <si>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</si>
  <si>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</si>
  <si>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</si>
  <si>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</si>
  <si>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</si>
  <si>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</si>
  <si>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</si>
  <si>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</si>
  <si>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</si>
  <si>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</si>
  <si>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</si>
  <si>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</si>
  <si>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</si>
  <si>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</si>
  <si>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</si>
  <si>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</si>
  <si>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</si>
  <si>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</si>
  <si>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</si>
  <si>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</si>
  <si>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</si>
  <si>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</si>
  <si>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</si>
  <si>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</si>
  <si>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</si>
  <si>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</si>
  <si>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</si>
  <si>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</si>
  <si>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</si>
  <si>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</si>
  <si>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</si>
  <si>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</si>
  <si>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</si>
  <si>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</si>
  <si>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</si>
  <si>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</si>
  <si>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</si>
  <si>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</si>
  <si>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</si>
  <si>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</si>
  <si>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</si>
  <si>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</si>
  <si>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</si>
  <si>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</si>
  <si>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</si>
  <si>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</si>
  <si>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</si>
  <si>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</si>
  <si>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</si>
  <si>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</si>
  <si>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</si>
  <si>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</si>
  <si>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</si>
  <si>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</si>
  <si>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</si>
  <si>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</si>
  <si>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</si>
  <si>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</si>
  <si>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</si>
  <si>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</si>
  <si>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</si>
  <si>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</si>
  <si>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</si>
  <si>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</si>
  <si>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</si>
  <si>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</si>
  <si>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</si>
  <si>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</si>
  <si>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</si>
  <si>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</si>
  <si>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</si>
  <si>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</si>
  <si>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</si>
  <si>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</si>
  <si>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</si>
  <si>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</si>
  <si>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</si>
  <si>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</si>
  <si>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</si>
  <si>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</si>
  <si>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</si>
  <si>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</si>
  <si>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</si>
  <si>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</si>
  <si>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</si>
  <si>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</si>
  <si>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</si>
  <si>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</si>
  <si>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</si>
  <si>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</si>
  <si>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</si>
  <si>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</si>
  <si>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</si>
  <si>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</si>
  <si>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</si>
  <si>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</si>
  <si>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</si>
  <si>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</si>
  <si>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</si>
  <si>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</si>
  <si>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</si>
  <si>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</si>
  <si>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</si>
  <si>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</si>
  <si>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</si>
  <si>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</si>
  <si>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</si>
  <si>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</si>
  <si>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</si>
  <si>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</si>
  <si>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</si>
  <si>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</si>
  <si>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</si>
  <si>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</si>
  <si>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</si>
  <si>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</si>
  <si>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</si>
  <si>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</si>
  <si>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</si>
  <si>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</si>
  <si>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</si>
  <si>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</si>
  <si>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</si>
  <si>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</si>
  <si>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</si>
  <si>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</si>
  <si>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</si>
  <si>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</si>
  <si>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</si>
  <si>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</si>
  <si>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</si>
  <si>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</si>
  <si>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</si>
  <si>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</si>
  <si>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</si>
  <si>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</si>
  <si>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</si>
  <si>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</si>
  <si>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</si>
  <si>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</si>
  <si>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</si>
  <si>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</si>
  <si>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</si>
  <si>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</si>
  <si>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</si>
  <si>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</si>
  <si>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</si>
  <si>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</si>
  <si>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</si>
  <si>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</si>
  <si>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</si>
  <si>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</si>
  <si>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</si>
  <si>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</si>
  <si>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</si>
  <si>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</si>
  <si>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</si>
  <si>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</si>
  <si>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</si>
  <si>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</si>
  <si>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</si>
  <si>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</si>
  <si>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</si>
  <si>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</si>
  <si>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</si>
  <si>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</si>
  <si>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</si>
  <si>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</si>
  <si>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</si>
  <si>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</si>
  <si>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</si>
  <si>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</si>
  <si>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</si>
  <si>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</si>
  <si>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</si>
  <si>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</si>
  <si>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</si>
  <si>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</si>
  <si>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</si>
  <si>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</si>
  <si>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</si>
  <si>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</si>
  <si>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</si>
  <si>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</si>
  <si>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</si>
  <si>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</si>
  <si>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</si>
  <si>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</si>
  <si>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</si>
  <si>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</si>
  <si>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</si>
  <si>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</si>
  <si>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</si>
  <si>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</si>
  <si>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</si>
  <si>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</si>
  <si>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</si>
  <si>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</si>
  <si>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</si>
  <si>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</si>
  <si>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</si>
  <si>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</si>
  <si>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</si>
  <si>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</si>
  <si>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</si>
  <si>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</si>
  <si>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</si>
  <si>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</si>
  <si>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</si>
  <si>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</si>
  <si>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</si>
  <si>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</si>
  <si>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</si>
  <si>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</si>
  <si>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</si>
  <si>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</si>
  <si>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</si>
  <si>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</si>
  <si>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</si>
  <si>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</si>
  <si>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</si>
  <si>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</si>
  <si>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</si>
  <si>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</si>
  <si>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</si>
  <si>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</si>
  <si>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</si>
  <si>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</si>
  <si>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</si>
  <si>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</si>
  <si>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</si>
  <si>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</si>
  <si>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</si>
  <si>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</si>
  <si>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</si>
  <si>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</si>
  <si>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</si>
  <si>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</si>
  <si>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</si>
  <si>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</si>
  <si>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</si>
  <si>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</si>
  <si>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</si>
  <si>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</si>
  <si>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</si>
  <si>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</si>
  <si>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</si>
  <si>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</si>
  <si>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</si>
  <si>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</si>
  <si>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</si>
  <si>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</si>
  <si>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</si>
  <si>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</si>
  <si>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</si>
  <si>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</si>
  <si>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</si>
  <si>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</si>
  <si>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</si>
  <si>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</si>
  <si>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</si>
  <si>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</si>
  <si>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</si>
  <si>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</si>
  <si>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</si>
  <si>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</si>
  <si>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</si>
  <si>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</si>
  <si>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</si>
  <si>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</si>
  <si>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</si>
  <si>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</si>
  <si>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</si>
  <si>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</si>
  <si>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</si>
  <si>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</si>
  <si>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</si>
  <si>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</si>
  <si>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</si>
  <si>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</si>
  <si>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</si>
  <si>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</si>
  <si>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</si>
  <si>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</si>
  <si>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</si>
  <si>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</si>
  <si>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</si>
  <si>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</si>
  <si>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</si>
  <si>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</si>
  <si>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</si>
  <si>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</si>
  <si>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</si>
  <si>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</si>
  <si>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</si>
  <si>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</si>
  <si>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</si>
  <si>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</si>
  <si>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</si>
  <si>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</si>
  <si>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</si>
  <si>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</si>
  <si>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</si>
  <si>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</si>
  <si>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</si>
  <si>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</si>
  <si>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</si>
  <si>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</si>
  <si>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</si>
  <si>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</si>
  <si>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</si>
  <si>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</si>
  <si>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</si>
  <si>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</si>
  <si>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</si>
  <si>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</si>
  <si>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</si>
  <si>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</si>
  <si>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</si>
  <si>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</si>
  <si>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</si>
  <si>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</si>
  <si>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</si>
  <si>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</si>
  <si>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</si>
  <si>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</si>
  <si>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</si>
  <si>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</si>
  <si>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</si>
  <si>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</si>
  <si>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</si>
  <si>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</si>
  <si>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</si>
  <si>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</si>
  <si>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</si>
  <si>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</si>
  <si>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</si>
  <si>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</si>
  <si>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</si>
  <si>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</si>
  <si>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</si>
  <si>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</si>
  <si>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</si>
  <si>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</si>
  <si>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</si>
  <si>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</si>
  <si>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</si>
  <si>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</si>
  <si>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</si>
  <si>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</si>
  <si>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</si>
  <si>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</si>
  <si>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</si>
  <si>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</si>
  <si>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</si>
  <si>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</si>
  <si>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</si>
  <si>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</si>
  <si>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</si>
  <si>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</si>
  <si>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</si>
  <si>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</si>
  <si>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</si>
  <si>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</si>
  <si>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</si>
  <si>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</si>
  <si>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</si>
  <si>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</si>
  <si>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</si>
  <si>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</si>
  <si>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</si>
  <si>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</si>
  <si>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</si>
  <si>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</si>
  <si>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</si>
  <si>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</si>
  <si>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</si>
  <si>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</si>
  <si>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</si>
  <si>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</si>
  <si>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</si>
  <si>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</si>
  <si>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</si>
  <si>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</si>
  <si>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</si>
  <si>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</si>
  <si>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</si>
  <si>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</si>
  <si>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</si>
  <si>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</si>
  <si>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</si>
  <si>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</si>
  <si>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</si>
  <si>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</si>
  <si>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</si>
  <si>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</si>
  <si>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</si>
  <si>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</si>
  <si>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</si>
  <si>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</si>
  <si>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</si>
  <si>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</si>
  <si>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</si>
  <si>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</si>
  <si>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</si>
  <si>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</si>
  <si>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</si>
  <si>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</si>
  <si>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</si>
  <si>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</si>
  <si>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</si>
  <si>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</si>
  <si>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</si>
  <si>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</si>
  <si>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</si>
  <si>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</si>
  <si>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</si>
  <si>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</si>
  <si>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</si>
  <si>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</si>
  <si>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</si>
  <si>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</si>
  <si>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</si>
  <si>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</si>
  <si>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</si>
  <si>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</si>
  <si>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</si>
  <si>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</si>
  <si>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</si>
  <si>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</si>
  <si>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</si>
  <si>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</si>
  <si>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</si>
  <si>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</si>
  <si>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</si>
  <si>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</si>
  <si>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</si>
  <si>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</si>
  <si>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</si>
  <si>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</si>
  <si>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</si>
  <si>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</si>
  <si>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</si>
  <si>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</si>
  <si>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</si>
  <si>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</si>
  <si>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</si>
  <si>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</si>
  <si>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</si>
  <si>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</si>
  <si>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</si>
  <si>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</si>
  <si>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</si>
  <si>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</si>
  <si>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</si>
  <si>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</si>
  <si>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</si>
  <si>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</si>
  <si>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</si>
  <si>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</si>
  <si>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</si>
  <si>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</si>
  <si>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</si>
  <si>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</si>
  <si>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</si>
  <si>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</si>
  <si>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</si>
  <si>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</si>
  <si>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</si>
  <si>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</si>
  <si>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</si>
  <si>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</si>
  <si>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</si>
  <si>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</si>
  <si>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</si>
  <si>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</si>
  <si>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</si>
  <si>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</si>
  <si>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</si>
  <si>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</si>
  <si>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</si>
  <si>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</si>
  <si>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</si>
  <si>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</si>
  <si>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</si>
  <si>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</si>
  <si>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</si>
  <si>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</si>
  <si>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</si>
  <si>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</si>
  <si>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</si>
  <si>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</si>
  <si>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</si>
  <si>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</si>
  <si>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</si>
  <si>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</si>
  <si>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</si>
  <si>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</si>
  <si>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</si>
  <si>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</si>
  <si>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</si>
  <si>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</si>
  <si>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</si>
  <si>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</si>
  <si>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</si>
  <si>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</si>
  <si>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</si>
  <si>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</si>
  <si>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</si>
  <si>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</si>
  <si>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</si>
  <si>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</si>
  <si>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</si>
  <si>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</si>
  <si>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</si>
  <si>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</si>
  <si>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</si>
  <si>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</si>
  <si>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</si>
  <si>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</si>
  <si>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</si>
  <si>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</si>
  <si>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</si>
  <si>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</si>
  <si>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</si>
  <si>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</si>
  <si>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</si>
  <si>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</si>
  <si>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</si>
  <si>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</si>
  <si>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</si>
  <si>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</si>
  <si>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</si>
  <si>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</si>
  <si>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</si>
  <si>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</si>
  <si>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</si>
  <si>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</si>
  <si>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</si>
  <si>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</si>
  <si>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</si>
  <si>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</si>
  <si>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</si>
  <si>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</si>
  <si>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</si>
  <si>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</si>
  <si>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</si>
  <si>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</si>
  <si>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</si>
  <si>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</si>
  <si>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</si>
  <si>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</si>
  <si>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</si>
  <si>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</si>
  <si>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</si>
  <si>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</si>
  <si>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</si>
  <si>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</si>
  <si>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</si>
  <si>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</si>
  <si>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</si>
  <si>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</si>
  <si>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</si>
  <si>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</si>
  <si>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</si>
  <si>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</si>
  <si>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</si>
  <si>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</si>
  <si>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</si>
  <si>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</si>
  <si>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</si>
  <si>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</si>
  <si>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</si>
  <si>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</si>
  <si>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</si>
  <si>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</si>
  <si>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</si>
  <si>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</si>
  <si>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</si>
  <si>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</si>
  <si>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</si>
  <si>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</si>
  <si>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</si>
  <si>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</si>
  <si>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</si>
  <si>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</si>
  <si>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</si>
  <si>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</si>
  <si>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</si>
  <si>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</si>
  <si>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</si>
  <si>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</si>
  <si>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</si>
  <si>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</si>
  <si>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</si>
  <si>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</si>
  <si>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</si>
  <si>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</si>
  <si>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</si>
  <si>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</si>
  <si>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</si>
  <si>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</si>
  <si>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</si>
  <si>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</si>
  <si>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</si>
  <si>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</si>
  <si>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</si>
  <si>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</si>
  <si>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</si>
  <si>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</si>
  <si>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</si>
  <si>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</si>
  <si>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</si>
  <si>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</si>
  <si>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</si>
  <si>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</si>
  <si>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</si>
  <si>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</si>
  <si>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</si>
  <si>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</si>
  <si>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</si>
  <si>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</si>
  <si>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</si>
  <si>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</si>
  <si>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</si>
  <si>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</si>
  <si>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</si>
  <si>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</si>
  <si>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</si>
  <si>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</si>
  <si>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</si>
  <si>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</si>
  <si>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</si>
  <si>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</si>
  <si>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</si>
  <si>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</si>
  <si>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</si>
  <si>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</si>
  <si>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</si>
  <si>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</si>
  <si>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</si>
  <si>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</si>
  <si>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</si>
  <si>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</si>
  <si>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</si>
  <si>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</si>
  <si>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</si>
  <si>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</si>
  <si>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</si>
  <si>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</si>
  <si>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</si>
  <si>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</si>
  <si>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</si>
  <si>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</si>
  <si>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</si>
  <si>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</si>
  <si>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</si>
  <si>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</si>
  <si>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</si>
  <si>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</si>
  <si>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</si>
  <si>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</si>
  <si>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</si>
  <si>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</si>
  <si>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</si>
  <si>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</si>
  <si>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</si>
  <si>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</si>
  <si>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</si>
  <si>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</si>
  <si>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</si>
  <si>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</si>
  <si>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</si>
  <si>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</si>
  <si>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</si>
  <si>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</si>
  <si>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</si>
  <si>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</si>
  <si>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</si>
  <si>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</si>
  <si>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</si>
  <si>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</si>
  <si>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</si>
  <si>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</si>
  <si>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</si>
  <si>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</si>
  <si>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</si>
  <si>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</si>
  <si>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</si>
  <si>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</si>
  <si>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</si>
  <si>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</si>
  <si>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</si>
  <si>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</si>
  <si>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</si>
  <si>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</si>
  <si>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</si>
  <si>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</si>
  <si>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</si>
  <si>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</si>
  <si>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</si>
  <si>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</si>
  <si>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</si>
  <si>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</si>
  <si>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</si>
  <si>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</si>
  <si>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</si>
  <si>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</si>
  <si>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</si>
  <si>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</si>
  <si>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</si>
  <si>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</si>
  <si>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</si>
  <si>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</si>
  <si>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</si>
  <si>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</si>
  <si>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</si>
  <si>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</si>
  <si>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</si>
  <si>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</si>
  <si>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</si>
  <si>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</si>
  <si>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</si>
  <si>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</si>
  <si>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</si>
  <si>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</si>
  <si>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</si>
  <si>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</si>
  <si>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</si>
  <si>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</si>
  <si>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</si>
  <si>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</si>
  <si>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</si>
  <si>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</si>
  <si>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</si>
  <si>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</si>
  <si>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</si>
  <si>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</si>
  <si>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</si>
  <si>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</si>
  <si>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</si>
  <si>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</si>
  <si>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</si>
  <si>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</si>
  <si>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</si>
  <si>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</si>
  <si>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</si>
  <si>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</si>
  <si>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</si>
  <si>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</si>
  <si>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</si>
  <si>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</si>
  <si>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</si>
  <si>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</si>
  <si>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</si>
  <si>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</si>
  <si>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</si>
  <si>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</si>
  <si>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</si>
  <si>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</si>
  <si>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</si>
  <si>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</si>
  <si>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</si>
  <si>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</si>
  <si>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</si>
  <si>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</si>
  <si>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</si>
  <si>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</si>
  <si>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</si>
  <si>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</si>
  <si>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</si>
  <si>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</si>
  <si>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</si>
  <si>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</si>
  <si>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</si>
  <si>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</si>
  <si>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</si>
  <si>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</si>
  <si>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</si>
  <si>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</si>
  <si>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</si>
  <si>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</si>
  <si>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</si>
  <si>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</si>
  <si>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</si>
  <si>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</si>
  <si>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</si>
  <si>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</si>
  <si>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</si>
  <si>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</si>
  <si>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</si>
  <si>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</si>
  <si>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</si>
  <si>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</si>
  <si>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</si>
  <si>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</si>
  <si>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</si>
  <si>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</si>
  <si>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</si>
  <si>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</si>
  <si>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</si>
  <si>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</si>
  <si>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</si>
  <si>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</si>
  <si>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</si>
  <si>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</si>
  <si>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</si>
  <si>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</si>
  <si>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</si>
  <si>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</si>
  <si>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</si>
  <si>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</si>
  <si>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</si>
  <si>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</si>
  <si>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</si>
  <si>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</si>
  <si>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</si>
  <si>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</si>
  <si>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</si>
  <si>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</si>
  <si>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</si>
  <si>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</si>
  <si>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</si>
  <si>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</si>
  <si>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</si>
  <si>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</si>
  <si>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</si>
  <si>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</si>
  <si>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</si>
  <si>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</si>
  <si>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</si>
  <si>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</si>
  <si>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</si>
  <si>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</si>
  <si>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</si>
  <si>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</si>
  <si>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</si>
  <si>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</si>
  <si>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</si>
  <si>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</si>
  <si>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</si>
  <si>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</si>
  <si>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</si>
  <si>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</si>
  <si>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</si>
  <si>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</si>
  <si>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</si>
  <si>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</si>
  <si>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</si>
  <si>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</si>
  <si>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</si>
  <si>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</si>
  <si>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</si>
  <si>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</si>
  <si>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</si>
  <si>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</si>
  <si>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</si>
  <si>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</si>
  <si>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</si>
  <si>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</si>
  <si>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</si>
  <si>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</si>
  <si>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</si>
  <si>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</si>
  <si>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</si>
  <si>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</si>
  <si>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</si>
  <si>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</si>
  <si>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</si>
  <si>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</si>
  <si>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</si>
  <si>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</si>
  <si>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</si>
  <si>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</si>
  <si>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</si>
  <si>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</si>
  <si>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</si>
  <si>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</si>
  <si>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</si>
  <si>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</si>
  <si>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</si>
  <si>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</si>
  <si>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</si>
  <si>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</si>
  <si>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</si>
  <si>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</si>
  <si>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</si>
  <si>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</si>
  <si>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</si>
  <si>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</si>
  <si>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</si>
  <si>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</si>
  <si>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</si>
  <si>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</si>
  <si>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</si>
  <si>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</si>
  <si>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</si>
  <si>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</si>
  <si>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</si>
  <si>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</si>
  <si>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</si>
  <si>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</si>
  <si>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</si>
  <si>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</si>
  <si>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</si>
  <si>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</si>
  <si>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</si>
  <si>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</si>
  <si>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</si>
  <si>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</si>
  <si>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</si>
  <si>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</si>
  <si>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</si>
  <si>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</si>
  <si>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</si>
  <si>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</si>
  <si>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</si>
  <si>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</si>
  <si>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</si>
  <si>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</si>
  <si>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</si>
  <si>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</si>
  <si>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</si>
  <si>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</si>
  <si>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</si>
  <si>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</si>
  <si>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</si>
  <si>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</si>
  <si>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</si>
  <si>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</si>
  <si>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</si>
  <si>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</si>
  <si>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</si>
  <si>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</si>
  <si>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</si>
  <si>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</si>
  <si>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</si>
  <si>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</si>
  <si>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</si>
  <si>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</si>
  <si>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</si>
  <si>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</si>
  <si>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</si>
  <si>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</si>
  <si>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</si>
  <si>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</si>
  <si>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</si>
  <si>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</si>
  <si>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</si>
  <si>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</si>
  <si>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</si>
  <si>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</si>
  <si>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</si>
  <si>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</si>
  <si>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</si>
  <si>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</si>
  <si>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</si>
  <si>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</si>
  <si>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</si>
  <si>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</si>
  <si>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</si>
  <si>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</si>
  <si>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</si>
  <si>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</si>
  <si>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</si>
  <si>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</si>
  <si>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</si>
  <si>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</si>
  <si>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</si>
  <si>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</si>
  <si>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</si>
  <si>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</si>
  <si>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</si>
  <si>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</si>
  <si>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</si>
  <si>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</si>
  <si>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</si>
  <si>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</si>
  <si>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</si>
  <si>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</si>
  <si>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</si>
  <si>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</si>
  <si>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</si>
  <si>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</si>
  <si>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</si>
  <si>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</si>
  <si>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</si>
  <si>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</si>
  <si>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</si>
  <si>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</si>
  <si>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</si>
  <si>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</si>
  <si>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</si>
  <si>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</si>
  <si>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</si>
  <si>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</si>
  <si>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</si>
  <si>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</si>
  <si>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</si>
  <si>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</si>
  <si>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</si>
  <si>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</si>
  <si>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</si>
  <si>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</si>
  <si>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</si>
  <si>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</si>
  <si>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</si>
  <si>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</si>
  <si>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</si>
  <si>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</si>
  <si>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</si>
  <si>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</si>
  <si>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</si>
  <si>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</si>
  <si>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</si>
  <si>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</si>
  <si>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</si>
  <si>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</si>
  <si>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</si>
  <si>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</si>
  <si>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</si>
  <si>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</si>
  <si>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</si>
  <si>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</si>
  <si>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</si>
  <si>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</si>
  <si>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</si>
  <si>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</si>
  <si>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</si>
  <si>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</si>
  <si>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</si>
  <si>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</si>
  <si>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</si>
  <si>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</si>
  <si>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</si>
  <si>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</si>
  <si>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</si>
  <si>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</si>
  <si>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</si>
  <si>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</si>
  <si>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</si>
  <si>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</si>
  <si>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</si>
  <si>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</si>
  <si>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</si>
  <si>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</si>
  <si>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</si>
  <si>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</si>
  <si>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</si>
  <si>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</si>
  <si>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</si>
  <si>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</si>
  <si>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</si>
  <si>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</si>
  <si>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</si>
  <si>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</si>
  <si>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</si>
  <si>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</si>
  <si>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</si>
  <si>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</si>
  <si>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</si>
  <si>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</si>
  <si>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</si>
  <si>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</si>
  <si>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</si>
  <si>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</si>
  <si>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</si>
  <si>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</si>
  <si>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</si>
  <si>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</si>
  <si>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</si>
  <si>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</si>
  <si>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</si>
  <si>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</si>
  <si>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</si>
  <si>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</si>
  <si>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</si>
  <si>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</si>
  <si>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</si>
  <si>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</si>
  <si>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</si>
  <si>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</si>
  <si>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</si>
  <si>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</si>
  <si>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</si>
  <si>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</si>
  <si>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</si>
  <si>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</si>
  <si>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</si>
  <si>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</si>
  <si>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</si>
  <si>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</si>
  <si>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</si>
  <si>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</si>
  <si>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</si>
  <si>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</si>
  <si>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</si>
  <si>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</si>
  <si>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</si>
  <si>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</si>
  <si>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</si>
  <si>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</si>
  <si>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</si>
  <si>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</si>
  <si>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</si>
  <si>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</si>
  <si>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</si>
  <si>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</si>
  <si>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</si>
  <si>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</si>
  <si>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</si>
  <si>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</si>
  <si>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</si>
  <si>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</si>
  <si>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</si>
  <si>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</si>
  <si>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</si>
  <si>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</si>
  <si>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</si>
  <si>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</si>
  <si>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</si>
  <si>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</si>
  <si>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</si>
  <si>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</si>
  <si>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</si>
  <si>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</si>
  <si>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</si>
  <si>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</si>
  <si>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</si>
  <si>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</si>
  <si>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</si>
  <si>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</si>
  <si>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</si>
  <si>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</si>
  <si>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</si>
  <si>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</si>
  <si>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</si>
  <si>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</si>
  <si>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</si>
  <si>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</si>
  <si>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</si>
  <si>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</si>
  <si>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</si>
  <si>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</si>
  <si>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</si>
  <si>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</si>
  <si>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</si>
  <si>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</si>
  <si>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</si>
  <si>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</si>
  <si>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</si>
  <si>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</si>
  <si>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</si>
  <si>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</si>
  <si>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</si>
  <si>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</si>
  <si>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</si>
  <si>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</si>
  <si>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</si>
  <si>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</si>
  <si>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</si>
  <si>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</si>
  <si>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</si>
  <si>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</si>
  <si>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</si>
  <si>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</si>
  <si>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</si>
  <si>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</si>
  <si>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</si>
  <si>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</si>
  <si>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</si>
  <si>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</si>
  <si>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</si>
  <si>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</si>
  <si>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</si>
  <si>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</si>
  <si>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</si>
  <si>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</si>
  <si>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</si>
  <si>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</si>
  <si>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</si>
  <si>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</si>
  <si>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</si>
  <si>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</si>
  <si>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</si>
  <si>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</si>
  <si>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</si>
  <si>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</si>
  <si>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</si>
  <si>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</si>
  <si>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</si>
  <si>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</si>
  <si>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</si>
  <si>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</si>
  <si>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</si>
  <si>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</si>
  <si>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</si>
  <si>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</si>
  <si>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</si>
  <si>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</si>
  <si>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</si>
  <si>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</si>
  <si>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</si>
  <si>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</si>
  <si>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</si>
  <si>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</si>
  <si>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</si>
  <si>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</si>
  <si>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</si>
  <si>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</si>
  <si>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</si>
  <si>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</si>
  <si>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</si>
  <si>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</si>
  <si>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</si>
  <si>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</si>
  <si>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</si>
  <si>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</si>
  <si>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</si>
  <si>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</si>
  <si>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</si>
  <si>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</si>
  <si>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</si>
  <si>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</si>
  <si>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</si>
  <si>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</si>
  <si>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</si>
  <si>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</si>
  <si>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</si>
  <si>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</si>
  <si>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</si>
  <si>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</si>
  <si>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</si>
  <si>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</si>
  <si>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</si>
  <si>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</si>
  <si>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</si>
  <si>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</si>
  <si>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</si>
  <si>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</si>
  <si>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</si>
  <si>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</si>
  <si>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</si>
  <si>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</si>
  <si>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</si>
  <si>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</si>
  <si>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</si>
  <si>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</si>
  <si>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</si>
  <si>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</si>
  <si>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</si>
  <si>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</si>
  <si>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</si>
  <si>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</si>
  <si>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</si>
  <si>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</si>
  <si>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</si>
  <si>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</si>
  <si>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</si>
  <si>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</si>
  <si>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</si>
  <si>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</si>
  <si>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</si>
  <si>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</si>
  <si>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</si>
  <si>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</si>
  <si>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</si>
  <si>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</si>
  <si>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</si>
  <si>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</si>
  <si>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</si>
  <si>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</si>
  <si>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</si>
  <si>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</si>
  <si>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</si>
  <si>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</si>
  <si>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</si>
  <si>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</si>
  <si>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</si>
  <si>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</si>
  <si>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</si>
  <si>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</si>
  <si>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</si>
  <si>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</si>
  <si>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</si>
  <si>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</si>
  <si>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</si>
  <si>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</si>
  <si>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</si>
  <si>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</si>
  <si>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</si>
  <si>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</si>
  <si>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</si>
  <si>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</si>
  <si>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</si>
  <si>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</si>
  <si>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</si>
  <si>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</si>
  <si>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</si>
  <si>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</si>
  <si>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</si>
  <si>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</si>
  <si>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</si>
  <si>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</si>
  <si>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</si>
  <si>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</si>
  <si>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</si>
  <si>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</si>
  <si>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</si>
  <si>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</si>
  <si>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</si>
  <si>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</si>
  <si>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</si>
  <si>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</si>
  <si>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</si>
  <si>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</si>
  <si>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</si>
  <si>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</si>
  <si>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</si>
  <si>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</si>
  <si>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</si>
  <si>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</si>
  <si>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</si>
  <si>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</si>
  <si>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</si>
  <si>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</si>
  <si>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</si>
  <si>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</si>
  <si>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</si>
  <si>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</si>
  <si>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</si>
  <si>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</si>
  <si>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</si>
  <si>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</si>
  <si>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</si>
  <si>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</si>
  <si>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</si>
  <si>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</si>
  <si>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</si>
  <si>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</si>
  <si>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</si>
  <si>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</si>
  <si>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</si>
  <si>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</si>
  <si>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</si>
  <si>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</si>
  <si>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</si>
  <si>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</si>
  <si>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</si>
  <si>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</si>
  <si>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</si>
  <si>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</si>
  <si>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</si>
  <si>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</si>
  <si>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</si>
  <si>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</si>
  <si>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</si>
  <si>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</si>
  <si>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</si>
  <si>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</si>
  <si>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</si>
  <si>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</si>
  <si>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</si>
  <si>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</si>
  <si>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</si>
  <si>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</si>
  <si>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</si>
  <si>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</si>
  <si>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</si>
  <si>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</si>
  <si>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</si>
  <si>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</si>
  <si>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</si>
  <si>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</si>
  <si>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</si>
  <si>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</si>
  <si>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</si>
  <si>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</si>
  <si>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</si>
  <si>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</si>
  <si>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</si>
  <si>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</si>
  <si>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</si>
  <si>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</si>
  <si>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</si>
  <si>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</si>
  <si>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</si>
  <si>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</si>
  <si>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</si>
  <si>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</si>
  <si>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</si>
  <si>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</si>
  <si>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</si>
  <si>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</si>
  <si>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</si>
  <si>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</si>
  <si>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</si>
  <si>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</si>
  <si>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</si>
  <si>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</si>
  <si>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</si>
  <si>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</si>
  <si>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</si>
  <si>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</si>
  <si>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</si>
  <si>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</si>
  <si>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</si>
  <si>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</si>
  <si>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</si>
  <si>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</si>
  <si>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</si>
  <si>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</si>
  <si>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</si>
  <si>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</si>
  <si>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</si>
  <si>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</si>
  <si>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</si>
  <si>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</si>
  <si>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</si>
  <si>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</si>
  <si>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</si>
  <si>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</si>
  <si>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</si>
  <si>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</si>
  <si>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</si>
  <si>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</si>
  <si>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</si>
  <si>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</si>
  <si>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</si>
  <si>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</si>
  <si>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</si>
  <si>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</si>
  <si>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</si>
  <si>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</si>
  <si>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</si>
  <si>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</si>
  <si>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</si>
  <si>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</si>
  <si>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</si>
  <si>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</si>
  <si>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</si>
  <si>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</si>
  <si>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</si>
  <si>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</si>
  <si>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</si>
  <si>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</si>
  <si>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</si>
  <si>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</si>
  <si>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</si>
  <si>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</si>
  <si>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</si>
  <si>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</si>
  <si>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</si>
  <si>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</si>
  <si>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</si>
  <si>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</si>
  <si>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</si>
  <si>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</si>
  <si>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</si>
  <si>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</si>
  <si>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</si>
  <si>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</si>
  <si>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</si>
  <si>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</si>
  <si>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</si>
  <si>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</si>
  <si>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</si>
  <si>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</si>
  <si>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</si>
  <si>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</si>
  <si>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</si>
  <si>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</si>
  <si>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</si>
  <si>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</si>
  <si>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</si>
  <si>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</si>
  <si>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</si>
  <si>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</si>
  <si>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</si>
  <si>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</si>
  <si>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</si>
  <si>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</si>
  <si>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</si>
  <si>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</si>
  <si>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</si>
  <si>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</si>
  <si>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</si>
  <si>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</si>
  <si>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</si>
  <si>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</si>
  <si>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</si>
  <si>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</si>
  <si>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</si>
  <si>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</si>
  <si>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</si>
  <si>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</si>
  <si>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</si>
  <si>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</si>
  <si>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</si>
  <si>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</si>
  <si>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</si>
  <si>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</si>
  <si>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</si>
  <si>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</si>
  <si>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</si>
  <si>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</si>
  <si>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</si>
  <si>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</si>
  <si>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</si>
  <si>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</si>
  <si>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</si>
  <si>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</si>
  <si>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</si>
  <si>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</si>
  <si>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</si>
  <si>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</si>
  <si>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</si>
  <si>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</si>
  <si>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</si>
  <si>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</si>
  <si>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</si>
  <si>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</si>
  <si>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</si>
  <si>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</si>
  <si>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</si>
  <si>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</si>
  <si>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</si>
  <si>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</si>
  <si>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</si>
  <si>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</si>
  <si>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</si>
  <si>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</si>
  <si>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</si>
  <si>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</si>
  <si>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</si>
  <si>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</si>
  <si>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</si>
  <si>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</si>
  <si>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</si>
  <si>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</si>
  <si>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</si>
  <si>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</si>
  <si>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</si>
  <si>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</si>
  <si>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</si>
  <si>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</si>
  <si>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</si>
  <si>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</si>
  <si>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</si>
  <si>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</si>
  <si>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</si>
  <si>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</si>
  <si>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</si>
  <si>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</si>
  <si>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</si>
  <si>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</si>
  <si>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</si>
  <si>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</si>
  <si>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</si>
  <si>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</si>
  <si>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</si>
  <si>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</si>
  <si>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</si>
  <si>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</si>
  <si>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</si>
  <si>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</si>
  <si>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</si>
  <si>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</si>
  <si>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</si>
  <si>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</si>
  <si>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</si>
  <si>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</si>
  <si>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</si>
  <si>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</si>
  <si>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</si>
  <si>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</si>
  <si>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</si>
  <si>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</si>
  <si>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</si>
  <si>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</si>
  <si>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</si>
  <si>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</si>
  <si>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</si>
  <si>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</si>
  <si>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</si>
  <si>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</si>
  <si>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</si>
  <si>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</si>
  <si>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</si>
  <si>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</si>
  <si>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</si>
  <si>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</si>
  <si>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</si>
  <si>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</si>
  <si>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</si>
  <si>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</si>
  <si>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</si>
  <si>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</si>
  <si>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</si>
  <si>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</si>
  <si>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</si>
  <si>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</si>
  <si>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</si>
  <si>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</si>
  <si>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</si>
  <si>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</si>
  <si>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</si>
  <si>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</si>
  <si>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</si>
  <si>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</si>
  <si>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</si>
  <si>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</si>
  <si>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</si>
  <si>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</si>
  <si>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</si>
  <si>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</si>
  <si>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</si>
  <si>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</si>
  <si>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</si>
  <si>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</si>
  <si>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</si>
  <si>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</si>
  <si>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</si>
  <si>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</si>
  <si>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</si>
  <si>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</si>
  <si>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</si>
  <si>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</si>
  <si>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</si>
  <si>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</si>
  <si>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</si>
  <si>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</si>
  <si>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</si>
  <si>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</si>
  <si>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</si>
  <si>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</si>
  <si>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</si>
  <si>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</si>
  <si>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</si>
  <si>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</si>
  <si>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</si>
  <si>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</si>
  <si>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</si>
  <si>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</si>
  <si>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</si>
  <si>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</si>
  <si>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</si>
  <si>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</si>
  <si>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</si>
  <si>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</si>
  <si>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</si>
  <si>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</si>
  <si>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</si>
  <si>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</si>
  <si>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</si>
  <si>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</si>
  <si>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</si>
  <si>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</si>
  <si>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</si>
  <si>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</si>
  <si>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</si>
  <si>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</si>
  <si>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</si>
  <si>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</si>
  <si>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</si>
  <si>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</si>
  <si>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</si>
  <si>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</si>
  <si>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</si>
  <si>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</si>
  <si>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</si>
  <si>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</si>
  <si>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</si>
  <si>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</si>
  <si>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</si>
  <si>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</si>
  <si>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</si>
  <si>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</si>
  <si>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</si>
  <si>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</si>
  <si>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</si>
  <si>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</si>
  <si>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</si>
  <si>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</si>
  <si>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</si>
  <si>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</si>
  <si>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</si>
  <si>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</si>
  <si>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</si>
  <si>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</si>
  <si>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</si>
  <si>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</si>
  <si>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</si>
  <si>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</si>
  <si>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</si>
  <si>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</si>
  <si>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</si>
  <si>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</si>
  <si>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</si>
  <si>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</si>
  <si>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</si>
  <si>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</si>
  <si>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</si>
  <si>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</si>
  <si>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</si>
  <si>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</si>
  <si>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</si>
  <si>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</si>
  <si>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</si>
  <si>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</si>
  <si>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</si>
  <si>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</si>
  <si>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</si>
  <si>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</si>
  <si>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</si>
  <si>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</si>
  <si>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</si>
  <si>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</si>
  <si>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</si>
  <si>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</si>
  <si>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</si>
  <si>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</si>
  <si>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</si>
  <si>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</si>
  <si>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</si>
  <si>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</si>
  <si>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</si>
  <si>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</si>
  <si>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</si>
  <si>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</si>
  <si>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</si>
  <si>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</si>
  <si>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</si>
  <si>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</si>
  <si>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</si>
  <si>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</si>
  <si>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</si>
  <si>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</si>
  <si>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</si>
  <si>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</si>
  <si>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</si>
  <si>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</si>
  <si>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</si>
  <si>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</si>
  <si>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</si>
  <si>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</si>
  <si>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</si>
  <si>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</si>
  <si>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</si>
  <si>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</si>
  <si>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</si>
  <si>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</si>
  <si>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</si>
  <si>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</si>
  <si>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</si>
  <si>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</si>
  <si>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</si>
  <si>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</si>
  <si>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</si>
  <si>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</si>
  <si>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</si>
  <si>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</si>
  <si>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</si>
  <si>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</si>
  <si>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</si>
  <si>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</si>
  <si>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</si>
  <si>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</si>
  <si>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</si>
  <si>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</si>
  <si>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</si>
  <si>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</si>
  <si>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</si>
  <si>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</si>
  <si>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</si>
  <si>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</si>
  <si>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</si>
  <si>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</si>
  <si>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</si>
  <si>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</si>
  <si>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</si>
  <si>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</si>
  <si>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</si>
  <si>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</si>
  <si>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</si>
  <si>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</si>
  <si>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</si>
  <si>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</si>
  <si>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</si>
  <si>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</si>
  <si>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</si>
  <si>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</si>
  <si>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</si>
  <si>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</si>
  <si>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</si>
  <si>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</si>
  <si>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</si>
  <si>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</si>
  <si>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</si>
  <si>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</si>
  <si>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</si>
  <si>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</si>
  <si>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</si>
  <si>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</si>
  <si>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</si>
  <si>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</si>
  <si>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</si>
  <si>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</si>
  <si>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</si>
  <si>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</si>
  <si>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</si>
  <si>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</si>
  <si>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</si>
  <si>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</si>
  <si>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</si>
  <si>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</si>
  <si>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</si>
  <si>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</si>
  <si>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</si>
  <si>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</si>
  <si>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</si>
  <si>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</si>
  <si>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</si>
  <si>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</si>
  <si>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</si>
  <si>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</si>
  <si>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</si>
  <si>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</si>
  <si>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</si>
  <si>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</si>
  <si>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</si>
  <si>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</si>
  <si>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</si>
  <si>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</si>
  <si>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</si>
  <si>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</si>
  <si>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</si>
  <si>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</si>
  <si>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</si>
  <si>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</si>
  <si>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</si>
  <si>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</si>
  <si>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</si>
  <si>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</si>
  <si>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</si>
  <si>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</si>
  <si>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</si>
  <si>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</si>
  <si>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</si>
  <si>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</si>
  <si>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</si>
  <si>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</si>
  <si>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</si>
  <si>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</si>
  <si>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</si>
  <si>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</si>
  <si>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</si>
  <si>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</si>
  <si>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</si>
  <si>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</si>
  <si>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</si>
  <si>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</si>
  <si>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</si>
  <si>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</si>
  <si>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</si>
  <si>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</si>
  <si>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</si>
  <si>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</si>
  <si>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</si>
  <si>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</si>
  <si>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</si>
  <si>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</si>
  <si>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</si>
  <si>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</si>
  <si>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</si>
  <si>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</si>
  <si>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</si>
  <si>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</si>
  <si>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</si>
  <si>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</si>
  <si>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</si>
  <si>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</si>
  <si>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</si>
  <si>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</si>
  <si>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</si>
  <si>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</si>
  <si>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</si>
  <si>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</si>
  <si>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</si>
  <si>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</si>
  <si>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</si>
  <si>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</si>
  <si>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</si>
  <si>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</si>
  <si>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</si>
  <si>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</si>
  <si>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</si>
  <si>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</si>
  <si>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</si>
  <si>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</si>
  <si>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</si>
  <si>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</si>
  <si>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</si>
  <si>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</si>
  <si>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</si>
  <si>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</si>
  <si>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</si>
  <si>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</si>
  <si>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</si>
  <si>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</si>
  <si>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</si>
  <si>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</si>
  <si>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</si>
  <si>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</si>
  <si>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</si>
  <si>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</si>
  <si>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</si>
  <si>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</si>
  <si>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</si>
  <si>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</si>
  <si>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</si>
  <si>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</si>
  <si>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</si>
  <si>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</si>
  <si>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</si>
  <si>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</si>
  <si>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</si>
  <si>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</si>
  <si>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</si>
  <si>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</si>
  <si>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</si>
  <si>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</si>
  <si>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</si>
  <si>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</si>
  <si>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</si>
  <si>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</si>
  <si>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</si>
  <si>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</si>
  <si>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</si>
  <si>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</si>
  <si>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</si>
  <si>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</si>
  <si>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</si>
  <si>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</si>
  <si>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</si>
  <si>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</si>
  <si>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</si>
  <si>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</si>
  <si>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</si>
  <si>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</si>
  <si>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</si>
  <si>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</si>
  <si>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</si>
  <si>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</si>
  <si>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</si>
  <si>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</si>
  <si>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</si>
  <si>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</si>
  <si>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</si>
  <si>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</si>
  <si>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</si>
  <si>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</si>
  <si>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</si>
  <si>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</si>
  <si>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</si>
  <si>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</si>
  <si>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</si>
  <si>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</si>
  <si>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</si>
  <si>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</si>
  <si>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</si>
  <si>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</si>
  <si>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</si>
  <si>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</si>
  <si>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</si>
  <si>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</si>
  <si>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</si>
  <si>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</si>
  <si>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</si>
  <si>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</si>
  <si>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</si>
  <si>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</si>
  <si>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</si>
  <si>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</si>
  <si>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</si>
  <si>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</si>
  <si>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</si>
  <si>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</si>
  <si>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</si>
  <si>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</si>
  <si>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</si>
  <si>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</si>
  <si>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</si>
  <si>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</si>
  <si>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</si>
  <si>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</si>
  <si>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</si>
  <si>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</si>
  <si>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</si>
  <si>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</si>
  <si>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</si>
  <si>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</si>
  <si>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</si>
  <si>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</si>
  <si>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</si>
  <si>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</si>
  <si>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</si>
  <si>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</si>
  <si>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</si>
  <si>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</si>
  <si>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</si>
  <si>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</si>
  <si>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</si>
  <si>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</si>
  <si>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</si>
  <si>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</si>
  <si>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</si>
  <si>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</si>
  <si>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</si>
  <si>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</si>
  <si>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</si>
  <si>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</si>
  <si>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</si>
  <si>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</si>
  <si>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</si>
  <si>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</si>
  <si>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</si>
  <si>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</si>
  <si>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</si>
  <si>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</si>
  <si>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</si>
  <si>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</si>
  <si>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</si>
  <si>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</si>
  <si>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</si>
  <si>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</si>
  <si>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</si>
  <si>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</si>
  <si>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</si>
  <si>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</si>
  <si>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</si>
  <si>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</si>
  <si>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</si>
  <si>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</si>
  <si>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</si>
  <si>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</si>
  <si>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</si>
  <si>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</si>
  <si>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</si>
  <si>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</si>
  <si>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</si>
  <si>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</si>
  <si>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</si>
  <si>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</si>
  <si>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</si>
  <si>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</si>
  <si>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</si>
  <si>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</si>
  <si>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</si>
  <si>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</si>
  <si>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</si>
  <si>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</si>
  <si>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</si>
  <si>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</si>
  <si>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</si>
  <si>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</si>
  <si>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</si>
  <si>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</si>
  <si>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</si>
  <si>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</si>
  <si>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</si>
  <si>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</si>
  <si>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</si>
  <si>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</si>
  <si>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</si>
  <si>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</si>
  <si>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</si>
  <si>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</si>
  <si>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</si>
  <si>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</si>
  <si>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</si>
  <si>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</si>
  <si>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</si>
  <si>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</si>
  <si>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</si>
  <si>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</si>
  <si>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</si>
  <si>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</si>
  <si>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</si>
  <si>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</si>
  <si>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</si>
  <si>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</si>
  <si>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</si>
  <si>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</si>
  <si>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</si>
  <si>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</si>
  <si>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</si>
  <si>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</si>
  <si>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</si>
  <si>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</si>
  <si>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</si>
  <si>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</si>
  <si>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</si>
  <si>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</si>
  <si>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</si>
  <si>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</si>
  <si>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</si>
  <si>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</si>
  <si>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</si>
  <si>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</si>
  <si>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</si>
  <si>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</si>
  <si>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</si>
  <si>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</si>
  <si>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</si>
  <si>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</si>
  <si>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</si>
  <si>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</si>
  <si>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</si>
  <si>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</si>
  <si>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</si>
  <si>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</si>
  <si>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</si>
  <si>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</si>
  <si>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</si>
  <si>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</si>
  <si>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</si>
  <si>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</si>
  <si>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</si>
  <si>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</si>
  <si>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</si>
  <si>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</si>
  <si>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</si>
  <si>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</si>
  <si>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</si>
  <si>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</si>
  <si>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</si>
  <si>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</si>
  <si>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</si>
  <si>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</si>
  <si>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</si>
  <si>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</si>
  <si>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</si>
  <si>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</si>
  <si>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</si>
  <si>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</si>
  <si>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</si>
  <si>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</si>
  <si>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</si>
  <si>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</si>
  <si>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</si>
  <si>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</si>
  <si>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</si>
  <si>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</si>
  <si>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</si>
  <si>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</si>
  <si>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</si>
  <si>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</si>
  <si>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</si>
  <si>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</si>
  <si>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</si>
  <si>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</si>
  <si>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</si>
  <si>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</si>
  <si>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</si>
  <si>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</si>
  <si>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</si>
  <si>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</si>
  <si>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</si>
  <si>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</si>
  <si>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</si>
  <si>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</si>
  <si>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</si>
  <si>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</si>
  <si>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</si>
  <si>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</si>
  <si>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</si>
  <si>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</si>
  <si>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</si>
  <si>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</si>
  <si>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</si>
  <si>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</si>
  <si>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</si>
  <si>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</si>
  <si>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</si>
  <si>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</si>
  <si>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</si>
  <si>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</si>
  <si>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</si>
  <si>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</si>
  <si>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</si>
  <si>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</si>
  <si>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</si>
  <si>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</si>
  <si>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</si>
  <si>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</si>
  <si>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</si>
  <si>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</si>
  <si>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</si>
  <si>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</si>
  <si>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</si>
  <si>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</si>
  <si>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</si>
  <si>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</si>
  <si>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</si>
  <si>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</si>
  <si>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</si>
  <si>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</si>
  <si>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</si>
  <si>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</si>
  <si>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</si>
  <si>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</si>
  <si>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</si>
  <si>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</si>
  <si>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</si>
  <si>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</si>
  <si>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</si>
  <si>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</si>
  <si>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</si>
  <si>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</si>
  <si>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</si>
  <si>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</si>
  <si>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</si>
  <si>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</si>
  <si>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</si>
  <si>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</si>
  <si>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</si>
  <si>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</si>
  <si>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</si>
  <si>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</si>
  <si>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</si>
  <si>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</si>
  <si>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</si>
  <si>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</si>
  <si>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</si>
  <si>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</si>
  <si>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</si>
  <si>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</si>
  <si>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</si>
  <si>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</si>
  <si>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</si>
  <si>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</si>
  <si>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</si>
  <si>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</si>
  <si>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</si>
  <si>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</si>
  <si>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</si>
  <si>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</si>
  <si>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</si>
  <si>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</si>
  <si>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</si>
  <si>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</si>
  <si>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</si>
  <si>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</si>
  <si>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</si>
  <si>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</si>
  <si>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</si>
  <si>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</si>
  <si>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</si>
  <si>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</si>
  <si>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</si>
  <si>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</si>
  <si>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</si>
  <si>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</si>
  <si>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</si>
  <si>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</si>
  <si>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</si>
  <si>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</si>
  <si>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</si>
  <si>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</si>
  <si>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</si>
  <si>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</si>
  <si>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</si>
  <si>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</si>
  <si>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</si>
  <si>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</si>
  <si>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</si>
  <si>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</si>
  <si>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</si>
  <si>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</si>
  <si>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</si>
  <si>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</si>
  <si>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</si>
  <si>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</si>
  <si>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</si>
  <si>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</si>
  <si>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</si>
  <si>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</si>
  <si>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</si>
  <si>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</si>
  <si>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</si>
  <si>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</si>
  <si>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</si>
  <si>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</si>
  <si>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</si>
  <si>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</si>
  <si>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</si>
  <si>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</si>
  <si>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</si>
  <si>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</si>
  <si>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</si>
  <si>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</si>
  <si>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</si>
  <si>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</si>
  <si>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</si>
  <si>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</si>
  <si>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</si>
  <si>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</si>
  <si>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</si>
  <si>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</si>
  <si>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</si>
  <si>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</si>
  <si>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</si>
  <si>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</si>
  <si>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</si>
  <si>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</si>
  <si>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</si>
  <si>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</si>
  <si>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</si>
  <si>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</si>
  <si>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</si>
  <si>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</si>
  <si>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</si>
  <si>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</si>
  <si>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</si>
  <si>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</si>
  <si>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</si>
  <si>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</si>
  <si>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</si>
  <si>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</si>
  <si>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</si>
  <si>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</si>
  <si>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</si>
  <si>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</si>
  <si>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</si>
  <si>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</si>
  <si>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</si>
  <si>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</si>
  <si>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</si>
  <si>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</si>
  <si>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</si>
  <si>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</si>
  <si>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</si>
  <si>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</si>
  <si>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</si>
  <si>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</si>
  <si>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</si>
  <si>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</si>
  <si>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</si>
  <si>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</si>
  <si>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</si>
  <si>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</si>
  <si>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</si>
  <si>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</si>
  <si>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</si>
  <si>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</si>
  <si>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</si>
  <si>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</si>
  <si>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</si>
  <si>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</si>
  <si>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</si>
  <si>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</si>
  <si>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</si>
  <si>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</si>
  <si>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</si>
  <si>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</si>
  <si>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</si>
  <si>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</si>
  <si>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</si>
  <si>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</si>
  <si>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</si>
  <si>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</si>
  <si>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</si>
  <si>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</si>
  <si>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</si>
  <si>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</si>
  <si>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</si>
  <si>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</si>
  <si>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</si>
  <si>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</si>
  <si>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</si>
  <si>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</si>
  <si>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</si>
  <si>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</si>
  <si>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</si>
  <si>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</si>
  <si>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</si>
  <si>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</si>
  <si>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</si>
  <si>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</si>
  <si>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</si>
  <si>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</si>
  <si>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</si>
  <si>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</si>
  <si>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</si>
  <si>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</si>
  <si>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</si>
  <si>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</si>
  <si>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</si>
  <si>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</si>
  <si>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</si>
  <si>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</si>
  <si>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</si>
  <si>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</si>
  <si>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</si>
  <si>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</si>
  <si>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</si>
  <si>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</si>
  <si>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</si>
  <si>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</si>
  <si>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</si>
  <si>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</si>
  <si>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</si>
  <si>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</si>
  <si>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</si>
  <si>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</si>
  <si>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</si>
  <si>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</si>
  <si>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</si>
  <si>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</si>
  <si>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</si>
  <si>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</si>
  <si>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</si>
  <si>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</si>
  <si>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</si>
  <si>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</si>
  <si>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</si>
  <si>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</si>
  <si>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</si>
  <si>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</si>
  <si>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</si>
  <si>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</si>
  <si>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</si>
  <si>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</si>
  <si>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</si>
  <si>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</si>
  <si>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</si>
  <si>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</si>
  <si>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</si>
  <si>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</si>
  <si>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</si>
  <si>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</si>
  <si>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</si>
  <si>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</si>
  <si>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</si>
  <si>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</si>
  <si>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</si>
  <si>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</si>
  <si>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</si>
  <si>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</si>
  <si>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</si>
  <si>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</si>
  <si>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</si>
  <si>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</si>
  <si>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</si>
  <si>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</si>
  <si>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</si>
  <si>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</si>
  <si>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</si>
  <si>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</si>
  <si>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</si>
  <si>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</si>
  <si>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</si>
  <si>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</si>
  <si>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</si>
  <si>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</si>
  <si>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</si>
  <si>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</si>
  <si>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</si>
  <si>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</si>
  <si>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</si>
  <si>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</si>
  <si>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</si>
  <si>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</si>
  <si>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</si>
  <si>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</si>
  <si>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</si>
  <si>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</si>
  <si>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</si>
  <si>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</si>
  <si>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</si>
  <si>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</si>
  <si>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</si>
  <si>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</si>
  <si>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</si>
  <si>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</si>
  <si>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</si>
  <si>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</si>
  <si>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</si>
  <si>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</si>
  <si>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</si>
  <si>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</si>
  <si>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</si>
  <si>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</si>
  <si>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</si>
  <si>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</si>
  <si>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</si>
  <si>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</si>
  <si>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</si>
  <si>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</si>
  <si>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</si>
  <si>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</si>
  <si>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</si>
  <si>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</si>
  <si>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</si>
  <si>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</si>
  <si>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</si>
  <si>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</si>
  <si>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</si>
  <si>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</si>
  <si>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</si>
  <si>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</si>
  <si>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</si>
  <si>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</si>
  <si>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</si>
  <si>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</si>
  <si>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</si>
  <si>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</si>
  <si>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</si>
  <si>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</si>
  <si>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</si>
  <si>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</si>
  <si>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</si>
  <si>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</si>
  <si>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</si>
  <si>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</si>
  <si>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</si>
  <si>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</si>
  <si>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</si>
  <si>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</si>
  <si>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</si>
  <si>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</si>
  <si>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</si>
  <si>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</si>
  <si>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</si>
  <si>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</si>
  <si>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</si>
  <si>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</si>
  <si>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</si>
  <si>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</si>
  <si>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</si>
  <si>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</si>
  <si>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</si>
  <si>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</si>
  <si>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</si>
  <si>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</si>
  <si>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</si>
  <si>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</si>
  <si>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</si>
  <si>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</si>
  <si>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</si>
  <si>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</si>
  <si>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</si>
  <si>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</si>
  <si>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</si>
  <si>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</si>
  <si>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</si>
  <si>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</si>
  <si>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</si>
  <si>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</si>
  <si>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</si>
  <si>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</si>
  <si>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</si>
  <si>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</si>
  <si>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</si>
  <si>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</si>
  <si>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</si>
  <si>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</si>
  <si>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</si>
  <si>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</si>
  <si>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</si>
  <si>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</si>
  <si>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</si>
  <si>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</si>
  <si>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</si>
  <si>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</si>
  <si>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</si>
  <si>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</si>
  <si>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</si>
  <si>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</si>
  <si>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</si>
  <si>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</si>
  <si>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</si>
  <si>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</si>
  <si>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</si>
  <si>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</si>
  <si>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</si>
  <si>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</si>
  <si>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</si>
  <si>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</si>
  <si>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</si>
  <si>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</si>
  <si>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</si>
  <si>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</si>
  <si>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</si>
  <si>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</si>
  <si>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</si>
  <si>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</si>
  <si>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</si>
  <si>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</si>
  <si>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</si>
  <si>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</si>
  <si>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</si>
  <si>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</si>
  <si>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</si>
  <si>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</si>
  <si>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</si>
  <si>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</si>
  <si>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</si>
  <si>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</si>
  <si>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</si>
  <si>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</si>
  <si>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</si>
  <si>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</si>
  <si>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</si>
  <si>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</si>
  <si>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</si>
  <si>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</si>
  <si>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</si>
  <si>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</si>
  <si>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</si>
  <si>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</si>
  <si>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</si>
  <si>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</si>
  <si>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</si>
  <si>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</si>
  <si>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</si>
  <si>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</si>
  <si>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</si>
  <si>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</si>
  <si>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</si>
  <si>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</si>
  <si>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</si>
  <si>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</si>
  <si>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</si>
  <si>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</si>
  <si>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</si>
  <si>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</si>
  <si>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</si>
  <si>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</si>
  <si>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</si>
  <si>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</si>
  <si>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</si>
  <si>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</si>
  <si>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</si>
  <si>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</si>
  <si>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</si>
  <si>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</si>
  <si>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</si>
  <si>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</si>
  <si>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</si>
  <si>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</si>
  <si>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</si>
  <si>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</si>
  <si>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</si>
  <si>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</si>
  <si>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</si>
  <si>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</si>
  <si>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</si>
  <si>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</si>
  <si>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</si>
  <si>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</si>
  <si>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</si>
  <si>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</si>
  <si>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</si>
  <si>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</si>
  <si>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</si>
  <si>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</si>
  <si>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</si>
  <si>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</si>
  <si>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</si>
  <si>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</si>
  <si>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</si>
  <si>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</si>
  <si>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</si>
  <si>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</si>
  <si>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</si>
  <si>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</si>
  <si>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</si>
  <si>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</si>
  <si>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</si>
  <si>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</si>
  <si>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</si>
  <si>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</si>
  <si>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</si>
  <si>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</si>
  <si>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</si>
  <si>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</si>
  <si>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</si>
  <si>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</si>
  <si>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</si>
  <si>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</si>
  <si>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</si>
  <si>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</si>
  <si>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</si>
  <si>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</si>
  <si>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</si>
  <si>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</si>
  <si>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</si>
  <si>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</si>
  <si>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</si>
  <si>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</si>
  <si>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</si>
  <si>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</si>
  <si>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</si>
  <si>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</si>
  <si>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</si>
  <si>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</si>
  <si>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</si>
  <si>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</si>
  <si>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</si>
  <si>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</si>
  <si>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</si>
  <si>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</si>
  <si>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</si>
  <si>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</si>
  <si>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</si>
  <si>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</si>
  <si>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</si>
  <si>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</si>
  <si>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</si>
  <si>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</si>
  <si>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</si>
  <si>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</si>
  <si>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</si>
  <si>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</si>
  <si>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</si>
  <si>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</si>
  <si>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</si>
  <si>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</si>
  <si>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</si>
  <si>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</si>
  <si>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</si>
  <si>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</si>
  <si>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</si>
  <si>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</si>
  <si>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</si>
  <si>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</si>
  <si>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</si>
  <si>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</si>
  <si>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</si>
  <si>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</si>
  <si>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</si>
  <si>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</si>
  <si>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</si>
  <si>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</si>
  <si>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</si>
  <si>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</si>
  <si>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</si>
  <si>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</si>
  <si>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</si>
  <si>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</si>
  <si>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</si>
  <si>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</si>
  <si>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</si>
  <si>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</si>
  <si>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</si>
  <si>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</si>
  <si>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</si>
  <si>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</si>
  <si>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</si>
  <si>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</si>
  <si>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</si>
  <si>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</si>
  <si>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</si>
  <si>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</si>
  <si>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</si>
  <si>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</si>
  <si>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</si>
  <si>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</si>
  <si>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</si>
  <si>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</si>
  <si>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</si>
  <si>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</si>
  <si>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</si>
  <si>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</si>
  <si>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</si>
  <si>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</si>
  <si>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</si>
  <si>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</si>
  <si>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</si>
  <si>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</si>
  <si>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</si>
  <si>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</si>
  <si>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</si>
  <si>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</si>
  <si>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</si>
  <si>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</si>
  <si>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</si>
  <si>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</si>
  <si>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</si>
  <si>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</si>
  <si>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</si>
  <si>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</si>
  <si>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</si>
  <si>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</si>
  <si>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</si>
  <si>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</si>
  <si>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</si>
  <si>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</si>
  <si>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</si>
  <si>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</si>
  <si>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</si>
  <si>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</si>
  <si>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</si>
  <si>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</si>
  <si>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</si>
  <si>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</si>
  <si>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</si>
  <si>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</si>
  <si>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</si>
  <si>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</si>
  <si>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</si>
  <si>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</si>
  <si>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</si>
  <si>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</si>
  <si>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</si>
  <si>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</si>
  <si>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</si>
  <si>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</si>
  <si>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</si>
  <si>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</si>
  <si>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</si>
  <si>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</si>
  <si>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</si>
  <si>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</si>
  <si>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</si>
  <si>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</si>
  <si>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</si>
  <si>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</si>
  <si>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</si>
  <si>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</si>
  <si>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</si>
  <si>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</si>
  <si>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</si>
  <si>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</si>
  <si>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</si>
  <si>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</si>
  <si>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</si>
  <si>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</si>
  <si>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</si>
  <si>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</si>
  <si>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</si>
  <si>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</si>
  <si>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</si>
  <si>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</si>
  <si>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</si>
  <si>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</si>
  <si>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</si>
  <si>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</si>
  <si>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</si>
  <si>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</si>
  <si>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</si>
  <si>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</si>
  <si>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</si>
  <si>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</si>
  <si>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</si>
  <si>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</si>
  <si>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</si>
  <si>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</si>
  <si>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</si>
  <si>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</si>
  <si>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</si>
  <si>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</si>
  <si>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</si>
  <si>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</si>
  <si>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</si>
  <si>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</si>
  <si>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</si>
  <si>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</si>
  <si>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</si>
  <si>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</si>
  <si>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</si>
  <si>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</si>
  <si>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</si>
  <si>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</si>
  <si>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</si>
  <si>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</si>
  <si>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</si>
  <si>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</si>
  <si>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</si>
  <si>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</si>
  <si>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</si>
  <si>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</si>
  <si>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</si>
  <si>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</si>
  <si>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</si>
  <si>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</si>
  <si>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</si>
  <si>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</si>
  <si>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</si>
  <si>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</si>
  <si>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</si>
  <si>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</si>
  <si>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</si>
  <si>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</si>
  <si>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</si>
  <si>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</si>
  <si>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</si>
  <si>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</si>
  <si>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</si>
  <si>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</si>
  <si>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</si>
  <si>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</si>
  <si>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</si>
  <si>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</si>
  <si>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</si>
  <si>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</si>
  <si>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</si>
  <si>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</si>
  <si>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</si>
  <si>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</si>
  <si>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</si>
  <si>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</si>
  <si>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</si>
  <si>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</si>
  <si>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</si>
  <si>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</si>
  <si>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</si>
  <si>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</si>
  <si>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</si>
  <si>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</si>
  <si>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</si>
  <si>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</si>
  <si>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</si>
  <si>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</si>
  <si>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</si>
  <si>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</si>
  <si>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</si>
  <si>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</si>
  <si>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</si>
  <si>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</si>
  <si>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</si>
  <si>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</si>
  <si>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</si>
  <si>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</si>
  <si>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</si>
  <si>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</si>
  <si>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</si>
  <si>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</si>
  <si>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</si>
  <si>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</si>
  <si>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</si>
  <si>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</si>
  <si>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</si>
  <si>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</si>
  <si>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</si>
  <si>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</si>
  <si>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</si>
  <si>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</si>
  <si>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</si>
  <si>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</si>
  <si>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</si>
  <si>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</si>
  <si>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</si>
  <si>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</si>
  <si>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</si>
  <si>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</si>
  <si>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</si>
  <si>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</si>
  <si>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</si>
  <si>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</si>
  <si>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</si>
  <si>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</si>
  <si>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</si>
  <si>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</si>
  <si>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</si>
  <si>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</si>
  <si>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</si>
  <si>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</si>
  <si>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</si>
  <si>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</si>
  <si>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</si>
  <si>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</si>
  <si>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</si>
  <si>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</si>
  <si>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</si>
  <si>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</si>
  <si>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</si>
  <si>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</si>
  <si>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</si>
  <si>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</si>
  <si>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</si>
  <si>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</si>
  <si>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</si>
  <si>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</si>
  <si>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</si>
  <si>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</si>
  <si>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</si>
  <si>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</si>
  <si>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</si>
  <si>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</si>
  <si>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</si>
  <si>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</si>
  <si>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</si>
  <si>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</si>
  <si>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</si>
  <si>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</si>
  <si>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</si>
  <si>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</si>
  <si>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</si>
  <si>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</si>
  <si>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</si>
  <si>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</si>
  <si>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</si>
  <si>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</si>
  <si>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</si>
  <si>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</si>
  <si>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</si>
  <si>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</si>
  <si>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</si>
  <si>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</si>
  <si>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</si>
  <si>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</si>
  <si>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</si>
  <si>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</si>
  <si>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</si>
  <si>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</si>
  <si>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</si>
  <si>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</si>
  <si>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</si>
  <si>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</si>
  <si>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</si>
  <si>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</si>
  <si>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</si>
  <si>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</si>
  <si>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</si>
  <si>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</si>
  <si>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</si>
  <si>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</si>
  <si>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</si>
  <si>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</si>
  <si>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</si>
  <si>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</si>
  <si>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</si>
  <si>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</si>
  <si>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</si>
  <si>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</si>
  <si>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</si>
  <si>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</si>
  <si>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</si>
  <si>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</si>
  <si>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</si>
  <si>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</si>
  <si>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</si>
  <si>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</si>
  <si>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</si>
  <si>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</si>
  <si>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</si>
  <si>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</si>
  <si>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</si>
  <si>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</si>
  <si>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</si>
  <si>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</si>
  <si>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</si>
  <si>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</si>
  <si>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</si>
  <si>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</si>
  <si>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</si>
  <si>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</si>
  <si>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</si>
  <si>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</si>
  <si>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</si>
  <si>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</si>
  <si>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</si>
  <si>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</si>
  <si>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</si>
  <si>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</si>
  <si>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</si>
  <si>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</si>
  <si>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</si>
  <si>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</si>
  <si>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</si>
  <si>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</si>
  <si>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</si>
  <si>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</si>
  <si>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</si>
  <si>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</si>
  <si>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</si>
  <si>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</si>
  <si>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</si>
  <si>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</si>
  <si>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</si>
  <si>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</si>
  <si>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</si>
  <si>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</si>
  <si>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</si>
  <si>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</si>
  <si>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</si>
  <si>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</si>
  <si>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</si>
  <si>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</si>
  <si>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</si>
  <si>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</si>
  <si>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</si>
  <si>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</si>
  <si>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</si>
  <si>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</si>
  <si>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</si>
  <si>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</si>
  <si>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</si>
  <si>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</si>
  <si>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</si>
  <si>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</si>
  <si>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</si>
  <si>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</si>
  <si>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</si>
  <si>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</si>
  <si>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</si>
  <si>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</si>
  <si>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</si>
  <si>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</si>
  <si>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</si>
  <si>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</si>
  <si>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</si>
  <si>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</si>
  <si>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</si>
  <si>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</si>
  <si>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</si>
  <si>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</si>
  <si>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</si>
  <si>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</si>
  <si>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</si>
  <si>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</si>
  <si>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</si>
  <si>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</si>
  <si>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</si>
  <si>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</si>
  <si>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</si>
  <si>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</si>
  <si>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</si>
  <si>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</si>
  <si>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</si>
  <si>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</si>
  <si>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</si>
  <si>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</si>
  <si>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</si>
  <si>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</si>
  <si>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</si>
  <si>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</si>
  <si>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</si>
  <si>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</si>
  <si>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</si>
  <si>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</si>
  <si>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</si>
  <si>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</si>
  <si>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</si>
  <si>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</si>
  <si>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</si>
  <si>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</si>
  <si>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</si>
  <si>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</si>
  <si>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</si>
  <si>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</si>
  <si>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</si>
  <si>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</si>
  <si>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</si>
  <si>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</si>
  <si>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</si>
  <si>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</si>
  <si>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</si>
  <si>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</si>
  <si>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</si>
  <si>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</si>
  <si>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</si>
  <si>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</si>
  <si>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</si>
  <si>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</si>
  <si>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</si>
  <si>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</si>
  <si>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</si>
  <si>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</si>
  <si>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</si>
  <si>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</si>
  <si>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</si>
  <si>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</si>
  <si>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</si>
  <si>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</si>
  <si>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</si>
  <si>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</si>
  <si>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</si>
  <si>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</si>
  <si>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</si>
  <si>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</si>
  <si>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</si>
  <si>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</si>
  <si>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</si>
  <si>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</si>
  <si>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</si>
  <si>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</si>
  <si>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</si>
  <si>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</si>
  <si>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</si>
  <si>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</si>
  <si>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</si>
  <si>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</si>
  <si>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</si>
  <si>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</si>
  <si>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</si>
  <si>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</si>
  <si>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</si>
  <si>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</si>
  <si>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</si>
  <si>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</si>
  <si>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</si>
  <si>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</si>
  <si>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</si>
  <si>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</si>
  <si>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</si>
  <si>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</si>
  <si>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</si>
  <si>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</si>
  <si>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</si>
  <si>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</si>
  <si>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</si>
  <si>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</si>
  <si>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</si>
  <si>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</si>
  <si>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</si>
  <si>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</si>
  <si>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</si>
  <si>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</si>
  <si>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</si>
  <si>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</si>
  <si>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</si>
  <si>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</si>
  <si>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</si>
  <si>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</si>
  <si>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</si>
  <si>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</si>
  <si>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</si>
  <si>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</si>
  <si>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</si>
  <si>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</si>
  <si>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</si>
  <si>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</si>
  <si>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</si>
  <si>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</si>
  <si>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</si>
  <si>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</si>
  <si>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</si>
  <si>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</si>
  <si>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</si>
  <si>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</si>
  <si>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</si>
  <si>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</si>
  <si>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</si>
  <si>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</si>
  <si>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</si>
  <si>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</si>
  <si>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</si>
  <si>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</si>
  <si>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</si>
  <si>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</si>
  <si>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</si>
  <si>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</si>
  <si>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</si>
  <si>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</si>
  <si>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</si>
  <si>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</si>
  <si>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</si>
  <si>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</si>
  <si>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</si>
  <si>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</si>
  <si>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</si>
  <si>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</si>
  <si>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</si>
  <si>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</si>
  <si>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</si>
  <si>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</si>
  <si>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</si>
  <si>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</si>
  <si>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</si>
  <si>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</si>
  <si>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</si>
  <si>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</si>
  <si>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</si>
  <si>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</si>
  <si>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</si>
  <si>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</si>
  <si>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</si>
  <si>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</si>
  <si>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</si>
  <si>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</si>
  <si>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</si>
  <si>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</si>
  <si>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</si>
  <si>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</si>
  <si>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</si>
  <si>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</si>
  <si>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</si>
  <si>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</si>
  <si>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</si>
  <si>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</si>
  <si>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</si>
  <si>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</si>
  <si>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</si>
  <si>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</si>
  <si>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</si>
  <si>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</si>
  <si>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</si>
  <si>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</si>
  <si>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</si>
  <si>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</si>
  <si>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</si>
  <si>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</si>
  <si>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</si>
  <si>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</si>
  <si>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</si>
  <si>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</si>
  <si>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</si>
  <si>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</si>
  <si>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</si>
  <si>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</si>
  <si>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</si>
  <si>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</si>
  <si>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</si>
  <si>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</si>
  <si>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</si>
  <si>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</si>
  <si>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</si>
  <si>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</si>
  <si>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</si>
  <si>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</si>
  <si>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</si>
  <si>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</si>
  <si>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</si>
  <si>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</si>
  <si>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</si>
  <si>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</si>
  <si>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</si>
  <si>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</si>
  <si>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</si>
  <si>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</si>
  <si>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</si>
  <si>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</si>
  <si>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</si>
  <si>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</si>
  <si>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</si>
  <si>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</si>
  <si>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</si>
  <si>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</si>
  <si>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</si>
  <si>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</si>
  <si>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</si>
  <si>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</si>
  <si>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</si>
  <si>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</si>
  <si>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</si>
  <si>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</si>
  <si>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</si>
  <si>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</si>
  <si>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</si>
  <si>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</si>
  <si>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</si>
  <si>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</si>
  <si>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</si>
  <si>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</si>
  <si>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</si>
  <si>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</si>
  <si>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</si>
  <si>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</si>
  <si>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</si>
  <si>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</si>
  <si>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</si>
  <si>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</si>
  <si>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</si>
  <si>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</si>
  <si>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</si>
  <si>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</si>
  <si>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</si>
  <si>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</si>
  <si>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</si>
  <si>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</si>
  <si>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</si>
  <si>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</si>
  <si>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</si>
  <si>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</si>
  <si>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</si>
  <si>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</si>
  <si>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</si>
  <si>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</si>
  <si>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</si>
  <si>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</si>
  <si>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</si>
  <si>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</si>
  <si>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</si>
  <si>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</si>
  <si>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</si>
  <si>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</si>
  <si>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</si>
  <si>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</si>
  <si>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</si>
  <si>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</si>
  <si>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</si>
  <si>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</si>
  <si>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</si>
  <si>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</si>
  <si>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</si>
  <si>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</si>
  <si>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</si>
  <si>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</si>
  <si>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</si>
  <si>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</si>
  <si>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</si>
  <si>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</si>
  <si>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</si>
  <si>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</si>
  <si>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</si>
  <si>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</si>
  <si>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</si>
  <si>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</si>
  <si>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</si>
  <si>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</si>
  <si>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</si>
  <si>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</si>
  <si>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</si>
  <si>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</si>
  <si>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</si>
  <si>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</si>
  <si>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</si>
  <si>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</si>
  <si>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</si>
  <si>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</si>
  <si>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</si>
  <si>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</si>
  <si>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</si>
  <si>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</si>
  <si>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</si>
  <si>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</si>
  <si>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</si>
  <si>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</si>
  <si>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</si>
  <si>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</si>
  <si>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</si>
  <si>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</si>
  <si>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</si>
  <si>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</si>
  <si>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</si>
  <si>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</si>
  <si>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</si>
  <si>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</si>
  <si>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</si>
  <si>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</si>
  <si>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</si>
  <si>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</si>
  <si>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</si>
  <si>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</si>
  <si>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</si>
  <si>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</si>
  <si>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</si>
  <si>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</si>
  <si>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</si>
  <si>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</si>
  <si>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</si>
  <si>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</si>
  <si>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</si>
  <si>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</si>
  <si>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</si>
  <si>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</si>
  <si>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</si>
  <si>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</si>
  <si>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</si>
  <si>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</si>
  <si>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</si>
  <si>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</si>
  <si>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</si>
  <si>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</si>
  <si>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</si>
  <si>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</si>
  <si>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</si>
  <si>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</si>
  <si>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</si>
  <si>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</si>
  <si>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</si>
  <si>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</si>
  <si>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</si>
  <si>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</si>
  <si>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</si>
  <si>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</si>
  <si>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</si>
  <si>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</si>
  <si>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</si>
  <si>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</si>
  <si>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</si>
  <si>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</si>
  <si>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</si>
  <si>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</si>
  <si>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</si>
  <si>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</si>
  <si>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</si>
  <si>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</si>
  <si>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</si>
  <si>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</si>
  <si>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</si>
  <si>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</si>
  <si>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</si>
  <si>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</si>
  <si>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</si>
  <si>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</si>
  <si>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</si>
  <si>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</si>
  <si>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</si>
  <si>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</si>
  <si>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</si>
  <si>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</si>
  <si>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</si>
  <si>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</si>
  <si>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</si>
  <si>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</si>
  <si>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</si>
  <si>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</si>
  <si>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</si>
  <si>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</si>
  <si>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</si>
  <si>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</si>
  <si>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</si>
  <si>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</si>
  <si>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</si>
  <si>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</si>
  <si>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</si>
  <si>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</si>
  <si>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</si>
  <si>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</si>
  <si>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</si>
  <si>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</si>
  <si>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</si>
  <si>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</si>
  <si>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</si>
  <si>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</si>
  <si>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</si>
  <si>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</si>
  <si>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</si>
  <si>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</si>
  <si>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</si>
  <si>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</si>
  <si>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</si>
  <si>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</si>
  <si>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</si>
  <si>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</si>
  <si>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</si>
  <si>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</si>
  <si>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</si>
  <si>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</si>
  <si>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</si>
  <si>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</si>
  <si>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</si>
  <si>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</si>
  <si>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</si>
  <si>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</si>
  <si>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</si>
  <si>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</si>
  <si>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</si>
  <si>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</si>
  <si>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</si>
  <si>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</si>
  <si>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</si>
  <si>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</si>
  <si>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</si>
  <si>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</si>
  <si>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</si>
  <si>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</si>
  <si>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</si>
  <si>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</si>
  <si>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</si>
  <si>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</si>
  <si>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</si>
  <si>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</si>
  <si>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</si>
  <si>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</si>
  <si>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</si>
  <si>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</si>
  <si>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</si>
  <si>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</si>
  <si>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</si>
  <si>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</si>
  <si>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</si>
  <si>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</si>
  <si>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</si>
  <si>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</si>
  <si>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</si>
  <si>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</si>
  <si>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</si>
  <si>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</si>
  <si>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</si>
  <si>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</si>
  <si>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</si>
  <si>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</si>
  <si>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</si>
  <si>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</si>
  <si>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</si>
  <si>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</si>
  <si>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</si>
  <si>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</si>
  <si>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</si>
  <si>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</si>
  <si>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</si>
  <si>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</si>
  <si>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</si>
  <si>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</si>
  <si>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</si>
  <si>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</si>
  <si>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</si>
  <si>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</si>
  <si>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</si>
  <si>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</si>
  <si>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</si>
  <si>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</si>
  <si>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</si>
  <si>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</si>
  <si>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</si>
  <si>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</si>
  <si>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</si>
  <si>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</si>
  <si>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</si>
  <si>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</si>
  <si>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</si>
  <si>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</si>
  <si>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</si>
  <si>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</si>
  <si>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</si>
  <si>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</si>
  <si>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</si>
  <si>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</si>
  <si>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</si>
  <si>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</si>
  <si>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</si>
  <si>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</si>
  <si>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</si>
  <si>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</si>
  <si>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</si>
  <si>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</si>
  <si>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</si>
  <si>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</si>
  <si>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</si>
  <si>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</si>
  <si>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</si>
  <si>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</si>
  <si>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</si>
  <si>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</si>
  <si>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</si>
  <si>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</si>
  <si>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</si>
  <si>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</si>
  <si>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</si>
  <si>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</si>
  <si>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</si>
  <si>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</si>
  <si>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</si>
  <si>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</si>
  <si>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</si>
  <si>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</si>
  <si>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</si>
  <si>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</si>
  <si>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</si>
  <si>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</si>
  <si>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</si>
  <si>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</si>
  <si>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</si>
  <si>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</si>
  <si>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</si>
  <si>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</si>
  <si>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</si>
  <si>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</si>
  <si>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</si>
  <si>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</si>
  <si>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</si>
  <si>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</si>
  <si>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</si>
  <si>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</si>
  <si>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</si>
  <si>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</si>
  <si>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</si>
  <si>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</si>
  <si>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</si>
  <si>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</si>
  <si>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</si>
  <si>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</si>
  <si>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</si>
  <si>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</si>
  <si>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</si>
  <si>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</si>
  <si>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</si>
  <si>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</si>
  <si>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</si>
  <si>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</si>
  <si>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</si>
  <si>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</si>
  <si>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</si>
  <si>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</si>
  <si>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</si>
  <si>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</si>
  <si>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</si>
  <si>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</si>
  <si>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</si>
  <si>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</si>
  <si>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</si>
  <si>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</si>
  <si>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</si>
  <si>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</si>
  <si>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</si>
  <si>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</si>
  <si>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</si>
  <si>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</si>
  <si>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</si>
  <si>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</si>
  <si>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</si>
  <si>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</si>
  <si>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</si>
  <si>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</si>
  <si>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</si>
  <si>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</si>
  <si>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</si>
  <si>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</si>
  <si>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</si>
  <si>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</si>
  <si>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</si>
  <si>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</si>
  <si>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</si>
  <si>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</si>
  <si>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</si>
  <si>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</si>
  <si>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</si>
  <si>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</si>
  <si>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</si>
  <si>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</si>
  <si>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</si>
  <si>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</si>
  <si>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</si>
  <si>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</si>
  <si>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</si>
  <si>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</si>
  <si>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</si>
  <si>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</si>
  <si>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</si>
  <si>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</si>
  <si>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</si>
  <si>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</si>
  <si>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</si>
  <si>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</si>
  <si>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</si>
  <si>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</si>
  <si>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</si>
  <si>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</si>
  <si>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</si>
  <si>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</si>
  <si>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</si>
  <si>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</si>
  <si>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</si>
  <si>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</si>
  <si>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</si>
  <si>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</si>
  <si>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</si>
  <si>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</si>
  <si>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</si>
  <si>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</si>
  <si>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</si>
  <si>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</si>
  <si>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</si>
  <si>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</si>
  <si>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</si>
  <si>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</si>
  <si>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</si>
  <si>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</si>
  <si>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</si>
  <si>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</si>
  <si>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</si>
  <si>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</si>
  <si>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</si>
  <si>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</si>
  <si>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</si>
  <si>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</si>
  <si>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</si>
  <si>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</si>
  <si>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</si>
  <si>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</si>
  <si>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</si>
  <si>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</si>
  <si>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</si>
  <si>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</si>
  <si>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</si>
  <si>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</si>
  <si>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</si>
  <si>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</si>
  <si>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</si>
  <si>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</si>
  <si>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</si>
  <si>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</si>
  <si>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</si>
  <si>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</si>
  <si>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</si>
  <si>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</si>
  <si>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</si>
  <si>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</si>
  <si>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</si>
  <si>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</si>
  <si>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</si>
  <si>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</si>
  <si>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</si>
  <si>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</si>
  <si>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</si>
  <si>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</si>
  <si>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</si>
  <si>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</si>
  <si>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</si>
  <si>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</si>
  <si>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</si>
  <si>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</si>
  <si>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</si>
  <si>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</si>
  <si>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</si>
  <si>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</si>
  <si>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</si>
  <si>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</si>
  <si>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</si>
  <si>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</si>
  <si>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</si>
  <si>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</si>
  <si>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</si>
  <si>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</si>
  <si>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</si>
  <si>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</si>
  <si>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</si>
  <si>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</si>
  <si>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</si>
  <si>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</si>
  <si>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</si>
  <si>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</si>
  <si>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</si>
  <si>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</si>
  <si>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</si>
  <si>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</si>
  <si>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</si>
  <si>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</si>
  <si>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</si>
  <si>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</si>
  <si>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</si>
  <si>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</si>
  <si>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</si>
  <si>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</si>
  <si>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</si>
  <si>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</si>
  <si>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</si>
  <si>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</si>
  <si>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</si>
  <si>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</si>
  <si>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</si>
  <si>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</si>
  <si>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</si>
  <si>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</si>
  <si>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</si>
  <si>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</si>
  <si>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</si>
  <si>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</si>
  <si>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</si>
  <si>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</si>
  <si>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</si>
  <si>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</si>
  <si>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</si>
  <si>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</si>
  <si>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</si>
  <si>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</si>
  <si>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</si>
  <si>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</si>
  <si>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</si>
  <si>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</si>
  <si>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</si>
  <si>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</si>
  <si>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</si>
  <si>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</si>
  <si>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</si>
  <si>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</si>
  <si>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</si>
  <si>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</si>
  <si>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</si>
  <si>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</si>
  <si>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</si>
  <si>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</si>
  <si>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</si>
  <si>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</si>
  <si>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</si>
  <si>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</si>
  <si>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</si>
  <si>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</si>
  <si>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</si>
  <si>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</si>
  <si>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</si>
  <si>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</si>
  <si>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</si>
  <si>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</si>
  <si>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</si>
  <si>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</si>
  <si>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</si>
  <si>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</si>
  <si>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</si>
  <si>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</si>
  <si>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</si>
  <si>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</si>
  <si>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</si>
  <si>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</si>
  <si>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</si>
  <si>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</si>
  <si>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</si>
  <si>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</si>
  <si>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</si>
  <si>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</si>
  <si>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</si>
  <si>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</si>
  <si>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</si>
  <si>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</si>
  <si>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</si>
  <si>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</si>
  <si>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</si>
  <si>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</si>
  <si>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</si>
  <si>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</si>
  <si>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</si>
  <si>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</si>
  <si>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</si>
  <si>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</si>
  <si>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</si>
  <si>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</si>
  <si>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</si>
  <si>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</si>
  <si>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</si>
  <si>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</si>
  <si>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</si>
  <si>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</si>
  <si>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</si>
  <si>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</si>
  <si>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</si>
  <si>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</si>
  <si>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</si>
  <si>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</si>
  <si>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</si>
  <si>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</si>
  <si>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</si>
  <si>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</si>
  <si>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</si>
  <si>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</si>
  <si>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</si>
  <si>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</si>
  <si>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</si>
  <si>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</si>
  <si>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</si>
  <si>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</si>
  <si>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</si>
  <si>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</si>
  <si>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</si>
  <si>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</si>
  <si>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</si>
  <si>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</si>
  <si>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</si>
  <si>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</si>
  <si>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</si>
  <si>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</si>
  <si>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</si>
  <si>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</si>
  <si>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</si>
  <si>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</si>
  <si>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</si>
  <si>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</si>
  <si>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</si>
  <si>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</si>
  <si>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</si>
  <si>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</si>
  <si>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</si>
  <si>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</si>
  <si>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</si>
  <si>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</si>
  <si>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</si>
  <si>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</si>
  <si>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</si>
  <si>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</si>
  <si>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</si>
  <si>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</si>
  <si>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</si>
  <si>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</si>
  <si>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</si>
  <si>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</si>
  <si>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</si>
  <si>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</si>
  <si>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</si>
  <si>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</si>
  <si>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</si>
  <si>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</si>
  <si>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</si>
  <si>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</si>
  <si>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</si>
  <si>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</si>
  <si>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</si>
  <si>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</si>
  <si>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</si>
  <si>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</si>
  <si>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</si>
  <si>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</si>
  <si>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</si>
  <si>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</si>
  <si>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</si>
  <si>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</si>
  <si>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</si>
  <si>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</si>
  <si>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</si>
  <si>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</si>
  <si>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</si>
  <si>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</si>
  <si>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</si>
  <si>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</si>
  <si>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</si>
  <si>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</si>
  <si>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</si>
  <si>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</si>
  <si>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</si>
  <si>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</si>
  <si>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</si>
  <si>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</si>
  <si>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</si>
  <si>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</si>
  <si>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</si>
  <si>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</si>
  <si>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</si>
  <si>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</si>
  <si>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</si>
  <si>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</si>
  <si>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</si>
  <si>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</si>
  <si>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</si>
  <si>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</si>
  <si>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</si>
  <si>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</si>
  <si>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</si>
  <si>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</si>
  <si>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</si>
  <si>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</si>
  <si>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</si>
  <si>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</si>
  <si>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</si>
  <si>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</si>
  <si>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</si>
  <si>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</si>
  <si>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</si>
  <si>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</si>
  <si>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</si>
  <si>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</si>
  <si>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</si>
  <si>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</si>
  <si>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</si>
  <si>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</si>
  <si>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</si>
  <si>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</si>
  <si>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</si>
  <si>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</si>
  <si>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</si>
  <si>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</si>
  <si>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</si>
  <si>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</si>
  <si>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</si>
  <si>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</si>
  <si>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</si>
  <si>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</si>
  <si>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</si>
  <si>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</si>
  <si>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</si>
  <si>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</si>
  <si>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</si>
  <si>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</si>
  <si>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</si>
  <si>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</si>
  <si>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</si>
  <si>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</si>
  <si>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</si>
  <si>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</si>
  <si>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</si>
  <si>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</si>
  <si>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</si>
  <si>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</si>
  <si>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</si>
  <si>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</si>
  <si>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</si>
  <si>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</si>
  <si>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</si>
  <si>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</si>
  <si>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</si>
  <si>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</si>
  <si>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</si>
  <si>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</si>
  <si>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</si>
  <si>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</si>
  <si>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</si>
  <si>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</si>
  <si>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</si>
  <si>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</si>
  <si>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</si>
  <si>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</si>
  <si>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</si>
  <si>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</si>
  <si>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</si>
  <si>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</si>
  <si>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</si>
  <si>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</si>
  <si>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</si>
  <si>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</si>
  <si>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</si>
  <si>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</si>
  <si>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</si>
  <si>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</si>
  <si>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</si>
  <si>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</si>
  <si>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</si>
  <si>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</si>
  <si>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</si>
  <si>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</si>
  <si>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</si>
  <si>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</si>
  <si>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</si>
  <si>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</si>
  <si>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</si>
  <si>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</si>
  <si>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</si>
  <si>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</si>
  <si>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</si>
  <si>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</si>
  <si>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</si>
  <si>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</si>
  <si>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</si>
  <si>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</si>
  <si>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</si>
  <si>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</si>
  <si>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</si>
  <si>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</si>
  <si>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</si>
  <si>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</si>
  <si>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</si>
  <si>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</si>
  <si>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</si>
  <si>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</si>
  <si>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</si>
  <si>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</si>
  <si>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</si>
  <si>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</si>
  <si>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</si>
  <si>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</si>
  <si>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</si>
  <si>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</si>
  <si>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</si>
  <si>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</si>
  <si>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</si>
  <si>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</si>
  <si>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</si>
  <si>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</si>
  <si>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</si>
  <si>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</si>
  <si>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</si>
  <si>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</si>
  <si>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</si>
  <si>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</si>
  <si>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</si>
  <si>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</si>
  <si>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</si>
  <si>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</si>
  <si>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</si>
  <si>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</si>
  <si>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</si>
  <si>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</si>
  <si>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</si>
  <si>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</si>
  <si>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</si>
  <si>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</si>
  <si>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</si>
  <si>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</si>
  <si>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</si>
  <si>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</si>
  <si>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</si>
  <si>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</si>
  <si>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</si>
  <si>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</si>
  <si>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</si>
  <si>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</si>
  <si>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</si>
  <si>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</si>
  <si>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</si>
  <si>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</si>
  <si>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</si>
  <si>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</si>
  <si>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</si>
  <si>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</si>
  <si>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</si>
  <si>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</si>
  <si>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</si>
  <si>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</si>
  <si>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</si>
  <si>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</si>
  <si>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</si>
  <si>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</si>
  <si>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</si>
  <si>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</si>
  <si>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</si>
  <si>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</si>
  <si>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</si>
  <si>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</si>
  <si>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</si>
  <si>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</si>
  <si>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</si>
  <si>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</si>
  <si>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</si>
  <si>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</si>
  <si>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</si>
  <si>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</si>
  <si>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</si>
  <si>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</si>
  <si>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</si>
  <si>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</si>
  <si>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</si>
  <si>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</si>
  <si>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</si>
  <si>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</si>
  <si>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</si>
  <si>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</si>
  <si>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</si>
  <si>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</si>
  <si>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</si>
  <si>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</si>
  <si>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</si>
  <si>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</si>
  <si>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</si>
  <si>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</si>
  <si>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</si>
  <si>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</si>
  <si>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</si>
  <si>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</si>
  <si>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</si>
  <si>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</si>
  <si>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</si>
  <si>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</si>
  <si>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</si>
  <si>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</si>
  <si>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</si>
  <si>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</si>
  <si>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</si>
  <si>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</si>
  <si>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</si>
  <si>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</si>
  <si>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</si>
  <si>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</si>
  <si>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</si>
  <si>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</si>
  <si>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</si>
  <si>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</si>
  <si>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</si>
  <si>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</si>
  <si>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</si>
  <si>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</si>
  <si>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</si>
  <si>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</si>
  <si>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</si>
  <si>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</si>
  <si>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</si>
  <si>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</si>
  <si>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</si>
  <si>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</si>
  <si>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</si>
  <si>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</si>
  <si>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</si>
  <si>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</si>
  <si>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</si>
  <si>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</si>
  <si>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</si>
  <si>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</si>
  <si>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</si>
  <si>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</si>
  <si>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</si>
  <si>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</si>
  <si>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</si>
  <si>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</si>
  <si>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</si>
  <si>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</si>
  <si>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</si>
  <si>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</si>
  <si>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</si>
  <si>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</si>
  <si>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</si>
  <si>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</si>
  <si>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</si>
  <si>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</si>
  <si>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</si>
  <si>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</si>
  <si>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</si>
  <si>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</si>
  <si>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</si>
  <si>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</si>
  <si>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</si>
  <si>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</si>
  <si>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</si>
  <si>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</si>
  <si>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</si>
  <si>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</si>
  <si>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</si>
  <si>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</si>
  <si>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</si>
  <si>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</si>
  <si>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</si>
  <si>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</si>
  <si>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</si>
  <si>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</si>
  <si>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</si>
  <si>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</si>
  <si>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</si>
  <si>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</si>
  <si>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</si>
  <si>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</si>
  <si>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</si>
  <si>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</si>
  <si>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</si>
  <si>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</si>
  <si>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</si>
  <si>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</si>
  <si>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</si>
  <si>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</si>
  <si>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</si>
  <si>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</si>
  <si>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</si>
  <si>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</si>
  <si>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</si>
  <si>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</si>
  <si>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</si>
  <si>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</si>
  <si>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</si>
  <si>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</si>
  <si>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</si>
  <si>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</si>
  <si>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</si>
  <si>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</si>
  <si>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</si>
  <si>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</si>
  <si>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</si>
  <si>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</si>
  <si>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</si>
  <si>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</si>
  <si>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</si>
  <si>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</si>
  <si>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</si>
  <si>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</si>
  <si>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</si>
  <si>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</si>
  <si>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</si>
  <si>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</si>
  <si>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</si>
  <si>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</si>
  <si>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</si>
  <si>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</si>
  <si>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</si>
  <si>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</si>
  <si>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</si>
  <si>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</si>
  <si>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</si>
  <si>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</si>
  <si>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</si>
  <si>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</si>
  <si>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</si>
  <si>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</si>
  <si>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</si>
  <si>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</si>
  <si>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</si>
  <si>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</si>
  <si>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</si>
  <si>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</si>
  <si>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</si>
  <si>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</si>
  <si>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</si>
  <si>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</si>
  <si>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</si>
  <si>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</si>
  <si>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</si>
  <si>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</si>
  <si>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</si>
  <si>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</si>
  <si>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</si>
  <si>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</si>
  <si>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</si>
  <si>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</si>
  <si>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</si>
  <si>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</si>
  <si>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</si>
  <si>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</si>
  <si>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</si>
  <si>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</si>
  <si>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</si>
  <si>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</si>
  <si>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</si>
  <si>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</si>
  <si>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</si>
  <si>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</si>
  <si>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</si>
  <si>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</si>
  <si>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</si>
  <si>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</si>
  <si>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</si>
  <si>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</si>
  <si>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</si>
  <si>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</si>
  <si>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</si>
  <si>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</si>
  <si>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</si>
  <si>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</si>
  <si>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</si>
  <si>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</si>
  <si>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</si>
  <si>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</si>
  <si>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</si>
  <si>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</si>
  <si>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</si>
  <si>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</si>
  <si>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</si>
  <si>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</si>
  <si>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</si>
  <si>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</si>
  <si>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</si>
  <si>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</si>
  <si>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</si>
  <si>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</si>
  <si>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</si>
  <si>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</si>
  <si>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</si>
  <si>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</si>
  <si>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</si>
  <si>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</si>
  <si>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</si>
  <si>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</si>
  <si>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</si>
  <si>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</si>
  <si>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</si>
  <si>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</si>
  <si>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</si>
  <si>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</si>
  <si>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</si>
  <si>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</si>
  <si>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</si>
  <si>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</si>
  <si>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</si>
  <si>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</si>
  <si>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</si>
  <si>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</si>
  <si>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</si>
  <si>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</si>
  <si>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</si>
  <si>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</si>
  <si>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</si>
  <si>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</si>
  <si>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</si>
  <si>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</si>
  <si>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</si>
  <si>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</si>
  <si>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</si>
  <si>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</si>
  <si>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</si>
  <si>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</si>
  <si>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</si>
  <si>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</si>
  <si>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</si>
  <si>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</si>
  <si>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</si>
  <si>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</si>
  <si>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</si>
  <si>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</si>
  <si>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</si>
  <si>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</si>
  <si>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</si>
  <si>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</si>
  <si>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</si>
  <si>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</si>
  <si>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</si>
  <si>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</si>
  <si>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</si>
  <si>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</si>
  <si>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</si>
  <si>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</si>
  <si>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</si>
  <si>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</si>
  <si>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</si>
  <si>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</si>
  <si>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</si>
  <si>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</si>
  <si>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</si>
  <si>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</si>
  <si>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</si>
  <si>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</si>
  <si>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</si>
  <si>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</si>
  <si>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</si>
  <si>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</si>
  <si>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</si>
  <si>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</si>
  <si>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</si>
  <si>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</si>
  <si>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</si>
  <si>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</si>
  <si>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</si>
  <si>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</si>
  <si>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</si>
  <si>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</si>
  <si>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</si>
  <si>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</si>
  <si>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</si>
  <si>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</si>
  <si>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</si>
  <si>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</si>
  <si>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</si>
  <si>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</si>
  <si>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</si>
  <si>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</si>
  <si>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</si>
  <si>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</si>
  <si>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</si>
  <si>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</si>
  <si>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</si>
  <si>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</si>
  <si>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</si>
  <si>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</si>
  <si>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</si>
  <si>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</si>
  <si>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</si>
  <si>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</si>
  <si>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</si>
  <si>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</si>
  <si>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</si>
  <si>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</si>
  <si>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</si>
  <si>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</si>
  <si>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</si>
  <si>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</si>
  <si>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</si>
  <si>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</si>
  <si>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</si>
  <si>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</si>
  <si>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</si>
  <si>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</si>
  <si>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</si>
  <si>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</si>
  <si>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</si>
  <si>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</si>
  <si>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</si>
  <si>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</si>
  <si>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</si>
  <si>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</si>
  <si>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</si>
  <si>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</si>
  <si>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</si>
  <si>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</si>
  <si>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</si>
  <si>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</si>
  <si>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</si>
  <si>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</si>
  <si>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</si>
  <si>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</si>
  <si>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</si>
  <si>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</si>
  <si>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</si>
  <si>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</si>
  <si>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</si>
  <si>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</si>
  <si>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</si>
  <si>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</si>
  <si>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</si>
  <si>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</si>
  <si>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</si>
  <si>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</si>
  <si>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</si>
  <si>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</si>
  <si>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</si>
  <si>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</si>
  <si>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</si>
  <si>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</si>
  <si>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</si>
  <si>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</si>
  <si>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</si>
  <si>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</si>
  <si>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</si>
  <si>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</si>
  <si>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</si>
  <si>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</si>
  <si>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</si>
  <si>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</si>
  <si>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</si>
  <si>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</si>
  <si>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</si>
  <si>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</si>
  <si>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</si>
  <si>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</si>
  <si>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</si>
  <si>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</si>
  <si>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</si>
  <si>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</si>
  <si>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</si>
  <si>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</si>
  <si>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</si>
  <si>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</si>
  <si>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</si>
  <si>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</si>
  <si>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</si>
  <si>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</si>
  <si>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</si>
  <si>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</si>
  <si>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</si>
  <si>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</si>
  <si>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</si>
  <si>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</si>
  <si>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</si>
  <si>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</si>
  <si>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</si>
  <si>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</si>
  <si>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</si>
  <si>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</si>
  <si>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</si>
  <si>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</si>
  <si>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</si>
  <si>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</si>
  <si>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</si>
  <si>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</si>
  <si>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</si>
  <si>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</si>
  <si>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</si>
  <si>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</si>
  <si>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</si>
  <si>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</si>
  <si>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</si>
  <si>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</si>
  <si>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</si>
  <si>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</si>
  <si>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</si>
  <si>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</si>
  <si>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</si>
  <si>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</si>
  <si>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</si>
  <si>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</si>
  <si>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</si>
  <si>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</si>
  <si>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</si>
  <si>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</si>
  <si>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</si>
  <si>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</si>
  <si>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</si>
  <si>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</si>
  <si>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</si>
  <si>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</si>
  <si>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</si>
  <si>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</si>
  <si>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</si>
  <si>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</si>
  <si>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</si>
  <si>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</si>
  <si>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</si>
  <si>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</si>
  <si>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</si>
  <si>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</si>
  <si>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</si>
  <si>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</si>
  <si>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</si>
  <si>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</si>
  <si>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</si>
  <si>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</si>
  <si>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</si>
  <si>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</si>
  <si>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</si>
  <si>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</si>
  <si>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</si>
  <si>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</si>
  <si>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</si>
  <si>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</si>
  <si>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</si>
  <si>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</si>
  <si>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</si>
  <si>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</si>
  <si>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</si>
  <si>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</si>
  <si>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</si>
  <si>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</si>
  <si>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</si>
  <si>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</si>
  <si>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</si>
  <si>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</si>
  <si>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</si>
  <si>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</si>
  <si>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</si>
  <si>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</si>
  <si>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</si>
  <si>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</si>
  <si>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</si>
  <si>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</si>
  <si>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</si>
  <si>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</si>
  <si>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</si>
  <si>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</si>
  <si>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</si>
  <si>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</si>
  <si>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</si>
  <si>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</si>
  <si>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</si>
  <si>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</si>
  <si>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</si>
  <si>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</si>
  <si>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</si>
  <si>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</si>
  <si>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</si>
  <si>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</si>
  <si>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</si>
  <si>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</si>
  <si>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</si>
  <si>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</si>
  <si>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</si>
  <si>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</si>
  <si>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</si>
  <si>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</si>
  <si>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</si>
  <si>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</si>
  <si>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</si>
  <si>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</si>
  <si>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</si>
  <si>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</si>
  <si>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</si>
  <si>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</si>
  <si>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</si>
  <si>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</si>
  <si>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</si>
  <si>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</si>
  <si>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</si>
  <si>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</si>
  <si>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</si>
  <si>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</si>
  <si>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</si>
  <si>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</si>
  <si>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</si>
  <si>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</si>
  <si>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</si>
  <si>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</si>
  <si>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</si>
  <si>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</si>
  <si>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</si>
  <si>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</si>
  <si>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</si>
  <si>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</si>
  <si>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</si>
  <si>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</si>
  <si>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</si>
  <si>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</si>
  <si>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</si>
  <si>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</si>
  <si>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</si>
  <si>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</si>
  <si>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</si>
  <si>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</si>
  <si>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</si>
  <si>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</si>
  <si>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</si>
  <si>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</si>
  <si>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</si>
  <si>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</si>
  <si>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</si>
  <si>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</si>
  <si>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</si>
  <si>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</si>
  <si>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</si>
  <si>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</si>
  <si>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</si>
  <si>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</si>
  <si>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</si>
  <si>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</si>
  <si>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</si>
  <si>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</si>
  <si>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</si>
  <si>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</si>
  <si>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</si>
  <si>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</si>
  <si>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</si>
  <si>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</si>
  <si>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</si>
  <si>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</si>
  <si>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</si>
  <si>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</si>
  <si>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</si>
  <si>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</si>
  <si>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</si>
  <si>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</si>
  <si>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</si>
  <si>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</si>
  <si>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</si>
  <si>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</si>
  <si>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</si>
  <si>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</si>
  <si>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</si>
  <si>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</si>
  <si>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</si>
  <si>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</si>
  <si>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</si>
  <si>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</si>
  <si>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</si>
  <si>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</si>
  <si>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</si>
  <si>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</si>
  <si>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</si>
  <si>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</si>
  <si>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</si>
  <si>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</si>
  <si>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</si>
  <si>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</si>
  <si>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</si>
  <si>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</si>
  <si>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</si>
  <si>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</si>
  <si>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</si>
  <si>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</si>
  <si>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</si>
  <si>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</si>
  <si>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</si>
  <si>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</si>
  <si>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</si>
  <si>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</si>
  <si>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</si>
  <si>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</si>
  <si>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</si>
  <si>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</si>
  <si>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</si>
  <si>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</si>
  <si>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</si>
  <si>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</si>
  <si>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</si>
  <si>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</si>
  <si>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</si>
  <si>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</si>
  <si>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</si>
  <si>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</si>
  <si>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</si>
  <si>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</si>
  <si>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</si>
  <si>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</si>
  <si>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</si>
  <si>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</si>
  <si>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</si>
  <si>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</si>
  <si>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</si>
  <si>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</si>
  <si>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</si>
  <si>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</si>
  <si>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</si>
  <si>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</si>
  <si>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</si>
  <si>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</si>
  <si>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</si>
  <si>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</si>
  <si>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</si>
  <si>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</si>
  <si>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</si>
  <si>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</si>
  <si>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</si>
  <si>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</si>
  <si>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</si>
  <si>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</si>
  <si>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</si>
  <si>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</si>
  <si>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</si>
  <si>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</si>
  <si>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</si>
  <si>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</si>
  <si>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</si>
  <si>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</si>
  <si>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</si>
  <si>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</si>
  <si>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</si>
  <si>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</si>
  <si>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</si>
  <si>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</si>
  <si>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</si>
  <si>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</si>
  <si>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</si>
  <si>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</si>
  <si>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</si>
  <si>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</si>
  <si>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</si>
  <si>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</si>
  <si>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</si>
  <si>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</si>
  <si>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</si>
  <si>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</si>
  <si>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</si>
  <si>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</si>
  <si>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</si>
  <si>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</si>
  <si>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</si>
  <si>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</si>
  <si>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</si>
  <si>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</si>
  <si>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</si>
  <si>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</si>
  <si>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</si>
  <si>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</si>
  <si>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</si>
  <si>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</si>
  <si>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</si>
  <si>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</si>
  <si>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</si>
  <si>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</si>
  <si>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</si>
  <si>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</si>
  <si>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</si>
  <si>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</si>
  <si>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</si>
  <si>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</si>
  <si>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</si>
  <si>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</si>
  <si>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</si>
  <si>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</si>
  <si>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</si>
  <si>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</si>
  <si>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</si>
  <si>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</si>
  <si>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</si>
  <si>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</si>
  <si>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</si>
  <si>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</si>
  <si>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</si>
  <si>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</si>
  <si>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</si>
  <si>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</si>
  <si>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</si>
  <si>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</si>
  <si>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</si>
  <si>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</si>
  <si>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</si>
  <si>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</si>
  <si>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</si>
  <si>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</si>
  <si>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</si>
  <si>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</si>
  <si>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</si>
  <si>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</si>
  <si>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</si>
  <si>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</si>
  <si>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</si>
  <si>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</si>
  <si>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</si>
  <si>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</si>
  <si>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</si>
  <si>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</si>
  <si>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</si>
  <si>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</si>
  <si>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</si>
  <si>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</si>
  <si>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</si>
  <si>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</si>
  <si>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</si>
  <si>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</si>
  <si>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</si>
  <si>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</si>
  <si>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</si>
  <si>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</si>
  <si>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</si>
  <si>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</si>
  <si>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</si>
  <si>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</si>
  <si>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</si>
  <si>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</si>
  <si>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</si>
  <si>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</si>
  <si>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</si>
  <si>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</si>
  <si>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</si>
  <si>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</si>
  <si>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</si>
  <si>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</si>
  <si>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</si>
  <si>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</si>
  <si>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</si>
  <si>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</si>
  <si>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</si>
  <si>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</si>
  <si>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</si>
  <si>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</si>
  <si>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</si>
  <si>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</si>
  <si>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</si>
  <si>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</si>
  <si>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</si>
  <si>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</si>
  <si>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</si>
  <si>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</si>
  <si>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</si>
  <si>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</si>
  <si>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</si>
  <si>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</si>
  <si>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</si>
  <si>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</si>
  <si>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</si>
  <si>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</si>
  <si>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</si>
  <si>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</si>
  <si>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</si>
  <si>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</si>
  <si>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</si>
  <si>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</si>
  <si>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</si>
  <si>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</si>
  <si>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</si>
  <si>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</si>
  <si>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</si>
  <si>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</si>
  <si>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</si>
  <si>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</si>
  <si>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</si>
  <si>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</si>
  <si>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</si>
  <si>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</si>
  <si>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</si>
  <si>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</si>
  <si>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</si>
  <si>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</si>
  <si>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</si>
  <si>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</si>
  <si>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</si>
  <si>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</si>
  <si>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</si>
  <si>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</si>
  <si>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</si>
  <si>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</si>
  <si>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</si>
  <si>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</si>
  <si>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</si>
  <si>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</si>
  <si>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</si>
  <si>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</si>
  <si>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</si>
  <si>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</si>
  <si>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</si>
  <si>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</si>
  <si>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</si>
  <si>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</si>
  <si>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</si>
  <si>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</si>
  <si>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</si>
  <si>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</si>
  <si>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</si>
  <si>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</si>
  <si>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</si>
  <si>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</si>
  <si>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</si>
  <si>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</si>
  <si>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</si>
  <si>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</si>
  <si>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</si>
  <si>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</si>
  <si>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</si>
  <si>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</si>
  <si>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</si>
  <si>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</si>
  <si>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</si>
  <si>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</si>
  <si>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</si>
  <si>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</si>
  <si>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</si>
  <si>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</si>
  <si>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</si>
  <si>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</si>
  <si>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</si>
  <si>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</si>
  <si>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</si>
  <si>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</si>
  <si>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</si>
  <si>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</si>
  <si>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</si>
  <si>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</si>
  <si>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</si>
  <si>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</si>
  <si>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</si>
  <si>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</si>
  <si>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</si>
  <si>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</si>
  <si>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</si>
  <si>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</si>
  <si>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</si>
  <si>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</si>
  <si>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</si>
  <si>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</si>
  <si>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</si>
  <si>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</si>
  <si>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</si>
  <si>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</si>
  <si>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</si>
  <si>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</si>
  <si>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</si>
  <si>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</si>
  <si>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</si>
  <si>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</si>
  <si>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</si>
  <si>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</si>
  <si>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</si>
  <si>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</si>
  <si>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</si>
  <si>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</si>
  <si>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</si>
  <si>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</si>
  <si>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</si>
  <si>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</si>
  <si>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</si>
  <si>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</si>
  <si>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</si>
  <si>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</si>
  <si>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</si>
  <si>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</si>
  <si>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</si>
  <si>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</si>
  <si>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</si>
  <si>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</si>
  <si>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</si>
  <si>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</si>
  <si>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</si>
  <si>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</si>
  <si>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</si>
  <si>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</si>
  <si>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</si>
  <si>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</si>
  <si>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</si>
  <si>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</si>
  <si>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</si>
  <si>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</si>
  <si>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</si>
  <si>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</si>
  <si>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</si>
  <si>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</si>
  <si>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</si>
  <si>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</si>
  <si>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</si>
  <si>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</si>
  <si>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</si>
  <si>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</si>
  <si>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</si>
  <si>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</si>
  <si>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</si>
  <si>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</si>
  <si>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</si>
  <si>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</si>
  <si>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</si>
  <si>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</si>
  <si>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</si>
  <si>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</si>
  <si>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</si>
  <si>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</si>
  <si>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</si>
  <si>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</si>
  <si>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</si>
  <si>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</si>
  <si>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</si>
  <si>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</si>
  <si>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</si>
  <si>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</si>
  <si>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</si>
  <si>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</si>
  <si>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</si>
  <si>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</si>
  <si>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</si>
  <si>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</si>
  <si>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</si>
  <si>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</si>
  <si>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</si>
  <si>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</si>
  <si>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</si>
  <si>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</si>
  <si>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</si>
  <si>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</si>
  <si>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</si>
  <si>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</si>
  <si>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</si>
  <si>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</si>
  <si>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</si>
  <si>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</si>
  <si>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</si>
  <si>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</si>
  <si>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</si>
  <si>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</si>
  <si>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</si>
  <si>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</si>
  <si>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</si>
  <si>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</si>
  <si>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</si>
  <si>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</si>
  <si>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</si>
  <si>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</si>
  <si>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</si>
  <si>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</si>
  <si>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</si>
  <si>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</si>
  <si>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</si>
  <si>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</si>
  <si>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</si>
  <si>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</si>
  <si>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</si>
  <si>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</si>
  <si>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</si>
  <si>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</si>
  <si>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</si>
  <si>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</si>
  <si>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</si>
  <si>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</si>
  <si>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</si>
  <si>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</si>
  <si>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</si>
  <si>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</si>
  <si>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</si>
  <si>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</si>
  <si>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</si>
  <si>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</si>
  <si>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</si>
  <si>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</si>
  <si>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</si>
  <si>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</si>
  <si>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</si>
  <si>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</si>
  <si>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</si>
  <si>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</si>
  <si>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</si>
  <si>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</si>
  <si>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</si>
  <si>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</si>
  <si>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</si>
  <si>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</si>
  <si>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</si>
  <si>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</si>
  <si>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</si>
  <si>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</si>
  <si>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</si>
  <si>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</si>
  <si>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</si>
  <si>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</si>
  <si>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</si>
  <si>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</si>
  <si>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</si>
  <si>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</si>
  <si>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</si>
  <si>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</si>
  <si>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</si>
  <si>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</si>
  <si>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</si>
  <si>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</si>
  <si>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</si>
  <si>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</si>
  <si>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</si>
  <si>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</si>
  <si>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</si>
  <si>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</si>
  <si>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</si>
  <si>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</si>
  <si>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</si>
  <si>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</si>
  <si>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</si>
  <si>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</si>
  <si>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</si>
  <si>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</si>
  <si>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</si>
  <si>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</si>
  <si>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</si>
  <si>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</si>
  <si>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</si>
  <si>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</si>
  <si>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</si>
  <si>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</si>
  <si>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</si>
  <si>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</si>
  <si>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</si>
  <si>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</si>
  <si>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</si>
  <si>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</si>
  <si>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</si>
  <si>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</si>
  <si>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</si>
  <si>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</si>
  <si>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</si>
  <si>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</si>
  <si>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</si>
  <si>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</si>
  <si>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</si>
  <si>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</si>
  <si>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</si>
  <si>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</si>
  <si>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</si>
  <si>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</si>
  <si>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</si>
  <si>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</si>
  <si>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</si>
  <si>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</si>
  <si>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</si>
  <si>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</si>
  <si>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</si>
  <si>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</si>
  <si>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</si>
  <si>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</si>
  <si>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</si>
  <si>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</si>
  <si>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</si>
  <si>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</si>
  <si>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</si>
  <si>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</si>
  <si>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</si>
  <si>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</si>
  <si>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</si>
  <si>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</si>
  <si>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</si>
  <si>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</si>
  <si>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</si>
  <si>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</si>
  <si>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</si>
  <si>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</si>
  <si>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</si>
  <si>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</si>
  <si>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</si>
  <si>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</si>
  <si>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</si>
  <si>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</si>
  <si>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</si>
  <si>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</si>
  <si>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</si>
  <si>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</si>
  <si>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</si>
  <si>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</si>
  <si>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</si>
  <si>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</si>
  <si>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</si>
  <si>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</si>
  <si>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</si>
  <si>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</si>
  <si>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</si>
  <si>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</si>
  <si>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</si>
  <si>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</si>
  <si>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</si>
  <si>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</si>
  <si>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</si>
  <si>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</si>
  <si>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</si>
  <si>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</si>
  <si>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</si>
  <si>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</si>
  <si>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</si>
  <si>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</si>
  <si>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</si>
  <si>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</si>
  <si>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</si>
  <si>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</si>
  <si>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</si>
  <si>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</si>
  <si>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</si>
  <si>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</si>
  <si>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</si>
  <si>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</si>
  <si>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</si>
  <si>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</si>
  <si>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</si>
  <si>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</si>
  <si>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</si>
  <si>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</si>
  <si>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</si>
  <si>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</si>
  <si>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</si>
  <si>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</si>
  <si>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</si>
  <si>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</si>
  <si>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</si>
  <si>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</si>
  <si>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</si>
  <si>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</si>
  <si>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</si>
  <si>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</si>
  <si>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</si>
  <si>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</si>
  <si>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</si>
  <si>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</si>
  <si>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</si>
  <si>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</si>
  <si>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</si>
  <si>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</si>
  <si>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</si>
  <si>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</si>
  <si>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</si>
  <si>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</si>
  <si>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</si>
  <si>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</si>
  <si>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</si>
  <si>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</si>
  <si>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</si>
  <si>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</si>
  <si>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</si>
  <si>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</si>
  <si>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</si>
  <si>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</si>
  <si>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</si>
  <si>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</si>
  <si>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</si>
  <si>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</si>
  <si>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</si>
  <si>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</si>
  <si>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</si>
  <si>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</si>
  <si>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</si>
  <si>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</si>
  <si>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</si>
  <si>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</si>
  <si>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</si>
  <si>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</si>
  <si>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</si>
  <si>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</si>
  <si>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</si>
  <si>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</si>
  <si>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</si>
  <si>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</si>
  <si>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</si>
  <si>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</si>
  <si>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</si>
  <si>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</si>
  <si>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</si>
  <si>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</si>
  <si>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</si>
  <si>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</si>
  <si>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</si>
  <si>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</si>
  <si>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</si>
  <si>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</si>
  <si>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</si>
  <si>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</si>
  <si>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</si>
  <si>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</si>
  <si>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</si>
  <si>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</si>
  <si>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</si>
  <si>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</si>
  <si>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</si>
  <si>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</si>
  <si>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</si>
  <si>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</si>
  <si>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</si>
  <si>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</si>
  <si>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</si>
  <si>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</si>
  <si>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</si>
  <si>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</si>
  <si>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</si>
  <si>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</si>
  <si>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</si>
  <si>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</si>
  <si>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</si>
  <si>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</si>
  <si>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</si>
  <si>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</si>
  <si>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</si>
  <si>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</si>
  <si>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</si>
  <si>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</si>
  <si>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</si>
  <si>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</si>
  <si>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</si>
  <si>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</si>
  <si>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</si>
  <si>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</si>
  <si>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</si>
  <si>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</si>
  <si>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</si>
  <si>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</si>
  <si>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</si>
  <si>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</si>
  <si>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</si>
  <si>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</si>
  <si>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</si>
  <si>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</si>
  <si>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</si>
  <si>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</si>
  <si>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</si>
  <si>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</si>
  <si>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</si>
  <si>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</si>
  <si>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</si>
  <si>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</si>
  <si>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</si>
  <si>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</si>
  <si>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</si>
  <si>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</si>
  <si>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</si>
  <si>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</si>
  <si>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</si>
  <si>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</si>
  <si>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</si>
  <si>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</si>
  <si>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</si>
  <si>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</si>
  <si>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</si>
  <si>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</si>
  <si>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</si>
  <si>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</si>
  <si>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</si>
  <si>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</si>
  <si>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</si>
  <si>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</si>
  <si>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</si>
  <si>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</si>
  <si>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</si>
  <si>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</si>
  <si>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</si>
  <si>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</si>
  <si>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</si>
  <si>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</si>
  <si>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</si>
  <si>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</si>
  <si>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</si>
  <si>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</si>
  <si>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</si>
  <si>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</si>
  <si>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</si>
  <si>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</si>
  <si>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</si>
  <si>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</si>
  <si>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</si>
  <si>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</si>
  <si>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</si>
  <si>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</si>
  <si>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</si>
  <si>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</si>
  <si>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</si>
  <si>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</si>
  <si>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</si>
  <si>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</si>
  <si>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</si>
  <si>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</si>
  <si>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</si>
  <si>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</si>
  <si>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</si>
  <si>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</si>
  <si>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</si>
  <si>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</si>
  <si>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</si>
  <si>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</si>
  <si>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</si>
  <si>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</si>
  <si>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</si>
  <si>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</si>
  <si>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</si>
  <si>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</si>
  <si>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</si>
  <si>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</si>
  <si>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</si>
  <si>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</si>
  <si>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</si>
  <si>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</si>
  <si>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</si>
  <si>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</si>
  <si>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</si>
  <si>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</si>
  <si>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</si>
  <si>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</si>
  <si>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</si>
  <si>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</si>
  <si>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</si>
  <si>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</si>
  <si>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</si>
  <si>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</si>
  <si>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</si>
  <si>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</si>
  <si>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</si>
  <si>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</si>
  <si>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</si>
  <si>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</si>
  <si>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</si>
  <si>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</si>
  <si>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</si>
  <si>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</si>
  <si>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</si>
  <si>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</si>
  <si>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</si>
  <si>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</si>
  <si>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</si>
  <si>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</si>
  <si>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</si>
  <si>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</si>
  <si>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</si>
  <si>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</si>
  <si>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</si>
  <si>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</si>
  <si>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</si>
  <si>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</si>
  <si>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</si>
  <si>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</si>
  <si>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</si>
  <si>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</si>
  <si>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</si>
  <si>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</si>
  <si>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</si>
  <si>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</si>
  <si>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</si>
  <si>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</si>
  <si>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</si>
  <si>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</si>
  <si>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</si>
  <si>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</si>
  <si>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</si>
  <si>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</si>
  <si>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</si>
  <si>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</si>
  <si>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</si>
  <si>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</si>
  <si>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</si>
  <si>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</si>
  <si>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</si>
  <si>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</si>
  <si>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</si>
  <si>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</si>
  <si>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</si>
  <si>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</si>
  <si>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</si>
  <si>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</si>
  <si>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</si>
  <si>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</si>
  <si>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</si>
  <si>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</si>
  <si>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</si>
  <si>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</si>
  <si>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</si>
  <si>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</si>
  <si>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</si>
  <si>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</si>
  <si>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</si>
  <si>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</si>
  <si>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</si>
  <si>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</si>
  <si>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</si>
  <si>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</si>
  <si>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</si>
  <si>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</si>
  <si>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</si>
  <si>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</si>
  <si>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</si>
  <si>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</si>
  <si>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</si>
  <si>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</si>
  <si>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</si>
  <si>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</si>
  <si>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</si>
  <si>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</si>
  <si>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</si>
  <si>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</si>
  <si>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</si>
  <si>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</si>
  <si>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</si>
  <si>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</si>
  <si>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</si>
  <si>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</si>
  <si>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</si>
  <si>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</si>
  <si>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</si>
  <si>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</si>
  <si>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</si>
  <si>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</si>
  <si>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</si>
  <si>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</si>
  <si>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</si>
  <si>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</si>
  <si>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</si>
  <si>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</si>
  <si>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</si>
  <si>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</si>
  <si>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</si>
  <si>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</si>
  <si>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</si>
  <si>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</si>
  <si>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</si>
  <si>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</si>
  <si>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</si>
  <si>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</si>
  <si>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</si>
  <si>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</si>
  <si>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</si>
  <si>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</si>
  <si>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</si>
  <si>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</si>
  <si>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</si>
  <si>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</si>
  <si>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</si>
  <si>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</si>
  <si>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</si>
  <si>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</si>
  <si>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</si>
  <si>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</si>
  <si>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</si>
  <si>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</si>
  <si>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</si>
  <si>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</si>
  <si>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</si>
  <si>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</si>
  <si>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</si>
  <si>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</si>
  <si>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</si>
  <si>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</si>
  <si>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</si>
  <si>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</si>
  <si>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</si>
  <si>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</si>
  <si>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</si>
  <si>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</si>
  <si>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</si>
  <si>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</si>
  <si>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</si>
  <si>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</si>
  <si>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</si>
  <si>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</si>
  <si>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</si>
  <si>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</si>
  <si>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</si>
  <si>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</si>
  <si>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</si>
  <si>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</si>
  <si>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</si>
  <si>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</si>
  <si>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</si>
  <si>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</si>
  <si>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</si>
  <si>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</si>
  <si>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</si>
  <si>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</si>
  <si>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</si>
  <si>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</si>
  <si>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</si>
  <si>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</si>
  <si>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</si>
  <si>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</si>
  <si>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</si>
  <si>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</si>
  <si>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</si>
  <si>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</si>
  <si>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</si>
  <si>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</si>
  <si>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</si>
  <si>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</si>
  <si>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</si>
  <si>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</si>
  <si>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</si>
  <si>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</si>
  <si>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</si>
  <si>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</si>
  <si>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</si>
  <si>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</si>
  <si>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</si>
  <si>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</si>
  <si>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</si>
  <si>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</si>
  <si>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</si>
  <si>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</si>
  <si>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</si>
  <si>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</si>
  <si>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</si>
  <si>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</si>
  <si>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</si>
  <si>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</si>
  <si>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</si>
  <si>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</si>
  <si>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</si>
  <si>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</si>
  <si>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</si>
  <si>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</si>
  <si>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</si>
  <si>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</si>
  <si>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</si>
  <si>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</si>
  <si>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</si>
  <si>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</si>
  <si>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</si>
  <si>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</si>
  <si>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</si>
  <si>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</si>
  <si>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</si>
  <si>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</si>
  <si>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</si>
  <si>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</si>
  <si>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</si>
  <si>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</si>
  <si>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</si>
  <si>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</si>
  <si>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</si>
  <si>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</si>
  <si>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</si>
  <si>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</si>
  <si>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</si>
  <si>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</si>
  <si>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</si>
  <si>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</si>
  <si>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</si>
  <si>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</si>
  <si>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</si>
  <si>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</si>
  <si>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</si>
  <si>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</si>
  <si>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</si>
  <si>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</si>
  <si>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</si>
  <si>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</si>
  <si>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</si>
  <si>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</si>
  <si>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</si>
  <si>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</si>
  <si>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</si>
  <si>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</si>
  <si>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</si>
  <si>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</si>
  <si>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</si>
  <si>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</si>
  <si>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</si>
  <si>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</si>
  <si>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</si>
  <si>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</si>
  <si>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</si>
  <si>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</si>
  <si>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</si>
  <si>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</si>
  <si>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</si>
  <si>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</si>
  <si>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</si>
  <si>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</si>
  <si>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</si>
  <si>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</si>
  <si>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</si>
  <si>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</si>
  <si>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</si>
  <si>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</si>
  <si>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</si>
  <si>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</si>
  <si>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</si>
  <si>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</si>
  <si>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</si>
  <si>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</si>
  <si>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</si>
  <si>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</si>
  <si>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</si>
  <si>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</si>
  <si>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</si>
  <si>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</si>
  <si>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</si>
  <si>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</si>
  <si>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</si>
  <si>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</si>
  <si>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</si>
  <si>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</si>
  <si>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</si>
  <si>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</si>
  <si>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</si>
  <si>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</si>
  <si>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</si>
  <si>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</si>
  <si>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</si>
  <si>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</si>
  <si>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</si>
  <si>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</si>
  <si>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</si>
  <si>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</si>
  <si>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</si>
  <si>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</si>
  <si>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</si>
  <si>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</si>
  <si>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</si>
  <si>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</si>
  <si>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</si>
  <si>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</si>
  <si>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</si>
  <si>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</si>
  <si>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</si>
  <si>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</si>
  <si>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</si>
  <si>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</si>
  <si>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</si>
  <si>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</si>
  <si>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</si>
  <si>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</si>
  <si>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</si>
  <si>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</si>
  <si>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</si>
  <si>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</si>
  <si>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</si>
  <si>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</si>
  <si>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</si>
  <si>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</si>
  <si>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</si>
  <si>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</si>
  <si>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</si>
  <si>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</si>
  <si>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</si>
  <si>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</si>
  <si>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</si>
  <si>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</si>
  <si>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</si>
  <si>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</si>
  <si>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</si>
  <si>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</si>
  <si>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</si>
  <si>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</si>
  <si>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</si>
  <si>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</si>
  <si>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</si>
  <si>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</si>
  <si>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</si>
  <si>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</si>
  <si>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</si>
  <si>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</si>
  <si>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</si>
  <si>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</si>
  <si>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</si>
  <si>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</si>
  <si>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</si>
  <si>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</si>
  <si>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</si>
  <si>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</si>
  <si>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</si>
  <si>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</si>
  <si>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</si>
  <si>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</si>
  <si>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</si>
  <si>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</si>
  <si>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</si>
  <si>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</si>
  <si>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</si>
  <si>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</si>
  <si>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</si>
  <si>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</si>
  <si>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</si>
  <si>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</si>
  <si>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</si>
  <si>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</si>
  <si>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</si>
  <si>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</si>
  <si>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</si>
  <si>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</si>
  <si>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</si>
  <si>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</si>
  <si>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</si>
  <si>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</si>
  <si>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</si>
  <si>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</si>
  <si>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</si>
  <si>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</si>
  <si>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</si>
  <si>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</si>
  <si>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</si>
  <si>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</si>
  <si>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</si>
  <si>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</si>
  <si>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</si>
  <si>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</si>
  <si>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</si>
  <si>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</si>
  <si>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</si>
  <si>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</si>
  <si>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</si>
  <si>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</si>
  <si>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</si>
  <si>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</si>
  <si>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</si>
  <si>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</si>
  <si>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</si>
  <si>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</si>
  <si>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</si>
  <si>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</si>
  <si>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</si>
  <si>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</si>
  <si>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</si>
  <si>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</si>
  <si>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</si>
  <si>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</si>
  <si>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</si>
  <si>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</si>
  <si>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</si>
  <si>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</si>
  <si>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</si>
  <si>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</si>
  <si>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</si>
  <si>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</si>
  <si>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</si>
  <si>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</si>
  <si>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</si>
  <si>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</si>
  <si>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</si>
  <si>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</si>
  <si>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</si>
  <si>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</si>
  <si>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</si>
  <si>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</si>
  <si>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</si>
  <si>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</si>
  <si>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</si>
  <si>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</si>
  <si>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</si>
  <si>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</si>
  <si>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</si>
  <si>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</si>
  <si>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</si>
  <si>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</si>
  <si>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</si>
  <si>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</si>
  <si>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</si>
  <si>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</si>
  <si>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</si>
  <si>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</si>
  <si>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</si>
  <si>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</si>
  <si>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</si>
  <si>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</si>
  <si>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</si>
  <si>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</si>
  <si>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</si>
  <si>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</si>
  <si>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</si>
  <si>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</si>
  <si>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</si>
  <si>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</si>
  <si>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</si>
  <si>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</si>
  <si>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</si>
  <si>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</si>
  <si>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</si>
  <si>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</si>
  <si>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</si>
  <si>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</si>
  <si>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</si>
  <si>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</si>
  <si>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</si>
  <si>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</si>
  <si>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</si>
  <si>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</si>
  <si>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</si>
  <si>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</si>
  <si>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</si>
  <si>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</si>
  <si>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</si>
  <si>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</si>
  <si>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</si>
  <si>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</si>
  <si>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</si>
  <si>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</si>
  <si>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</si>
  <si>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</si>
  <si>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</si>
  <si>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</si>
  <si>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</si>
  <si>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</si>
  <si>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</si>
  <si>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</si>
  <si>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</si>
  <si>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</si>
  <si>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</si>
  <si>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</si>
  <si>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</si>
  <si>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</si>
  <si>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</si>
  <si>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</si>
  <si>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</si>
  <si>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</si>
  <si>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</si>
  <si>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</si>
  <si>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</si>
  <si>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</si>
  <si>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</si>
  <si>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</si>
  <si>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</si>
  <si>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</si>
  <si>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</si>
  <si>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</si>
  <si>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</si>
  <si>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</si>
  <si>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</si>
  <si>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</si>
  <si>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</si>
  <si>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</si>
  <si>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</si>
  <si>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</si>
  <si>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</si>
  <si>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</si>
  <si>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</si>
  <si>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</si>
  <si>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</si>
  <si>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</si>
  <si>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</si>
  <si>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</si>
  <si>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</si>
  <si>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</si>
  <si>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</si>
  <si>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</si>
  <si>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</si>
  <si>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</si>
  <si>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</si>
  <si>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</si>
  <si>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</si>
  <si>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</si>
  <si>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</si>
  <si>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</si>
  <si>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</si>
  <si>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</si>
  <si>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</si>
  <si>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</si>
  <si>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</si>
  <si>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</si>
  <si>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</si>
  <si>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</si>
  <si>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</si>
  <si>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</si>
  <si>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</si>
  <si>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</si>
  <si>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</si>
  <si>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</si>
  <si>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</si>
  <si>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</si>
  <si>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</si>
  <si>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</si>
  <si>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</si>
  <si>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</si>
  <si>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</si>
  <si>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</si>
  <si>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</si>
  <si>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</si>
  <si>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</si>
  <si>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</si>
  <si>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</si>
  <si>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</si>
  <si>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</si>
  <si>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</si>
  <si>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</si>
  <si>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</si>
  <si>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</si>
  <si>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</si>
  <si>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</si>
  <si>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</si>
  <si>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</si>
  <si>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</si>
  <si>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</si>
  <si>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</si>
  <si>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</si>
  <si>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</si>
  <si>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</si>
  <si>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</si>
  <si>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</si>
  <si>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</si>
  <si>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</si>
  <si>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</si>
  <si>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</si>
  <si>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</si>
  <si>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</si>
  <si>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</si>
  <si>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</si>
  <si>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</si>
  <si>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</si>
  <si>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</si>
  <si>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</si>
  <si>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</si>
  <si>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</si>
  <si>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</si>
  <si>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</si>
  <si>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</si>
  <si>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</si>
  <si>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</si>
  <si>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</si>
  <si>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</si>
  <si>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</si>
  <si>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</si>
  <si>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</si>
  <si>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</si>
  <si>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</si>
  <si>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</si>
  <si>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</si>
  <si>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</si>
  <si>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</si>
  <si>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</si>
  <si>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</si>
  <si>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</si>
  <si>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</si>
  <si>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</si>
  <si>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</si>
  <si>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</si>
  <si>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</si>
  <si>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</si>
  <si>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</si>
  <si>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</si>
  <si>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</si>
  <si>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</si>
  <si>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</si>
  <si>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</si>
  <si>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</si>
  <si>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</si>
  <si>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</si>
  <si>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</si>
  <si>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</si>
  <si>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</si>
  <si>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</si>
  <si>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</si>
  <si>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</si>
  <si>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</si>
  <si>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</si>
  <si>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</si>
  <si>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</si>
  <si>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</si>
  <si>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</si>
  <si>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</si>
  <si>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</si>
  <si>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</si>
  <si>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</si>
  <si>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</si>
  <si>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</si>
  <si>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</si>
  <si>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</si>
  <si>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</si>
  <si>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</si>
  <si>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</si>
  <si>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</si>
  <si>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</si>
  <si>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</si>
  <si>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</si>
  <si>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</si>
  <si>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</si>
  <si>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</si>
  <si>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</si>
  <si>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</si>
  <si>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</si>
  <si>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</si>
  <si>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</si>
  <si>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</si>
  <si>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</si>
  <si>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</si>
  <si>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</si>
  <si>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</si>
  <si>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</si>
  <si>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</si>
  <si>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</si>
  <si>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</si>
  <si>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</si>
  <si>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</si>
  <si>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</si>
  <si>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</si>
  <si>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</si>
  <si>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</si>
  <si>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</si>
  <si>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</si>
  <si>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</si>
  <si>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</si>
  <si>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</si>
  <si>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</si>
  <si>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</si>
  <si>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</si>
  <si>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</si>
  <si>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</si>
  <si>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</si>
  <si>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</si>
  <si>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</si>
  <si>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</si>
  <si>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</si>
  <si>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</si>
  <si>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</si>
  <si>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</si>
  <si>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</si>
  <si>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</si>
  <si>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</si>
  <si>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</si>
  <si>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</si>
  <si>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</si>
  <si>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</si>
  <si>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</si>
  <si>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</si>
  <si>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</si>
  <si>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</si>
  <si>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</si>
  <si>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</si>
  <si>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</si>
  <si>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</si>
  <si>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</si>
  <si>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</si>
  <si>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</si>
  <si>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</si>
  <si>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</si>
  <si>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</si>
  <si>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</si>
  <si>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</si>
  <si>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</si>
  <si>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</si>
  <si>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</si>
  <si>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</si>
  <si>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</si>
  <si>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</si>
  <si>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</si>
  <si>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</si>
  <si>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</si>
  <si>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</si>
  <si>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</si>
  <si>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</si>
  <si>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</si>
  <si>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</si>
  <si>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</si>
  <si>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</si>
  <si>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</si>
  <si>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</si>
  <si>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</si>
  <si>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</si>
  <si>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</si>
  <si>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</si>
  <si>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</si>
  <si>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</si>
  <si>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</si>
  <si>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</si>
  <si>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</si>
  <si>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</si>
  <si>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</si>
  <si>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</si>
  <si>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</si>
  <si>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</si>
  <si>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</si>
  <si>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</si>
  <si>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</si>
  <si>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</si>
  <si>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</si>
  <si>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</si>
  <si>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</si>
  <si>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</si>
  <si>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</si>
  <si>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</si>
  <si>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</si>
  <si>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</si>
  <si>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</si>
  <si>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</si>
  <si>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</si>
  <si>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</si>
  <si>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</si>
  <si>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</si>
  <si>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</si>
  <si>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</si>
  <si>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</si>
  <si>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</si>
  <si>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</si>
  <si>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</si>
  <si>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</si>
  <si>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</si>
  <si>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</si>
  <si>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</si>
  <si>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</si>
  <si>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</si>
  <si>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</si>
  <si>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</si>
  <si>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</si>
  <si>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</si>
  <si>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</si>
  <si>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</si>
  <si>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</si>
  <si>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</si>
  <si>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</si>
  <si>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</si>
  <si>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</si>
  <si>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</si>
  <si>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</si>
  <si>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</si>
  <si>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</si>
  <si>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</si>
  <si>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</si>
  <si>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</si>
  <si>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</si>
  <si>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</si>
  <si>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</si>
  <si>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</si>
  <si>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</si>
  <si>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</si>
  <si>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</si>
  <si>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</si>
  <si>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</si>
  <si>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</si>
  <si>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</si>
  <si>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</si>
  <si>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</si>
  <si>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</si>
  <si>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</si>
  <si>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</si>
  <si>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</si>
  <si>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</si>
  <si>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</si>
  <si>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</si>
  <si>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</si>
  <si>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</si>
  <si>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</si>
  <si>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</si>
  <si>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</si>
  <si>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</si>
  <si>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</si>
  <si>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</si>
  <si>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</si>
  <si>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</si>
  <si>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</si>
  <si>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</si>
  <si>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</si>
  <si>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</si>
  <si>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</si>
  <si>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</si>
  <si>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</si>
  <si>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</si>
  <si>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</si>
  <si>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</si>
  <si>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</si>
  <si>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</si>
  <si>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</si>
  <si>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</si>
  <si>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</si>
  <si>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</si>
  <si>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</si>
  <si>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</si>
  <si>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</si>
  <si>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</si>
  <si>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</si>
  <si>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</si>
  <si>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</si>
  <si>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</si>
  <si>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</si>
  <si>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</si>
  <si>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</si>
  <si>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</si>
  <si>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</si>
  <si>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</si>
  <si>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</si>
  <si>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</si>
  <si>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</si>
  <si>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</si>
  <si>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</si>
  <si>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</si>
  <si>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</si>
  <si>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</si>
  <si>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</si>
  <si>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</si>
  <si>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</si>
  <si>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</si>
  <si>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</si>
  <si>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</si>
  <si>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</si>
  <si>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</si>
  <si>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</si>
  <si>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</si>
  <si>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</si>
  <si>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</si>
  <si>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</si>
  <si>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</si>
  <si>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</si>
  <si>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</si>
  <si>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</si>
  <si>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</si>
  <si>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</si>
  <si>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</si>
  <si>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</si>
  <si>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</si>
  <si>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</si>
  <si>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</si>
  <si>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</si>
  <si>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</si>
  <si>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</si>
  <si>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</si>
  <si>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</si>
  <si>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</si>
  <si>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</si>
  <si>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</si>
  <si>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</si>
  <si>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</si>
  <si>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</si>
  <si>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</si>
  <si>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</si>
  <si>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</si>
  <si>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</si>
  <si>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</si>
  <si>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</si>
  <si>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</si>
  <si>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</si>
  <si>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</si>
  <si>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</si>
  <si>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</si>
  <si>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</si>
  <si>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</si>
  <si>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</si>
  <si>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</si>
  <si>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</si>
  <si>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</si>
  <si>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</si>
  <si>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</si>
  <si>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</si>
  <si>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</si>
  <si>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</si>
  <si>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</si>
  <si>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</si>
  <si>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</si>
  <si>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</si>
  <si>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</si>
  <si>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</si>
  <si>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</si>
  <si>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</si>
  <si>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</si>
  <si>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</si>
  <si>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</si>
  <si>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</si>
  <si>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</si>
  <si>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</si>
  <si>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</si>
  <si>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</si>
  <si>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</si>
  <si>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</si>
  <si>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</si>
  <si>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</si>
  <si>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</si>
  <si>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</si>
  <si>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</si>
  <si>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</si>
  <si>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</si>
  <si>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</si>
  <si>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</si>
  <si>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</si>
  <si>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</si>
  <si>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</si>
  <si>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</si>
  <si>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</si>
  <si>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</si>
  <si>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</si>
  <si>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</si>
  <si>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</si>
  <si>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</si>
  <si>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</si>
  <si>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</si>
  <si>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</si>
  <si>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</si>
  <si>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</si>
  <si>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</si>
  <si>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</si>
  <si>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</si>
  <si>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</si>
  <si>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</si>
  <si>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</si>
  <si>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</si>
  <si>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</si>
  <si>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</si>
  <si>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</si>
  <si>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</si>
  <si>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</si>
  <si>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</si>
  <si>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</si>
  <si>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</si>
  <si>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</si>
  <si>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</si>
  <si>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</si>
  <si>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</si>
  <si>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</si>
  <si>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</si>
  <si>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</si>
  <si>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</si>
  <si>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</si>
  <si>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</si>
  <si>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</si>
  <si>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</si>
  <si>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</si>
  <si>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</si>
  <si>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</si>
  <si>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</si>
  <si>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</si>
  <si>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</si>
  <si>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</si>
  <si>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</si>
  <si>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</si>
  <si>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</si>
  <si>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</si>
  <si>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</si>
  <si>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</si>
  <si>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</si>
  <si>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</si>
  <si>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</si>
  <si>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</si>
  <si>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</si>
  <si>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</si>
  <si>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</si>
  <si>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</si>
  <si>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</si>
  <si>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</si>
  <si>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</si>
  <si>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</si>
  <si>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</si>
  <si>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</si>
  <si>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</si>
  <si>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</si>
  <si>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</si>
  <si>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</si>
  <si>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</si>
  <si>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</si>
  <si>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</si>
  <si>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</si>
  <si>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</si>
  <si>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</si>
  <si>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</si>
  <si>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</si>
  <si>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</si>
  <si>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</si>
  <si>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</si>
  <si>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</si>
  <si>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</si>
  <si>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</si>
  <si>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</si>
  <si>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</si>
  <si>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</si>
  <si>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</si>
  <si>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</si>
  <si>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</si>
  <si>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</si>
  <si>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</si>
  <si>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</si>
  <si>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</si>
  <si>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</si>
  <si>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</si>
  <si>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</si>
  <si>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</si>
  <si>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</si>
  <si>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</si>
  <si>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</si>
  <si>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</si>
  <si>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</si>
  <si>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</si>
  <si>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</si>
  <si>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</si>
  <si>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</si>
  <si>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</si>
  <si>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</si>
  <si>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</si>
  <si>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</si>
  <si>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</si>
  <si>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</si>
  <si>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</si>
  <si>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</si>
  <si>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</si>
  <si>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</si>
  <si>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</si>
  <si>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</si>
  <si>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</si>
  <si>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</si>
  <si>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</si>
  <si>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</si>
  <si>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</si>
  <si>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</si>
  <si>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</si>
  <si>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</si>
  <si>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</si>
  <si>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</si>
  <si>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</si>
  <si>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</si>
  <si>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</si>
  <si>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</si>
  <si>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</si>
  <si>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</si>
  <si>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</si>
  <si>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</si>
  <si>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</si>
  <si>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</si>
  <si>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</si>
  <si>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</si>
  <si>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</si>
  <si>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</si>
  <si>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</si>
  <si>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</si>
  <si>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</si>
  <si>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</si>
  <si>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</si>
  <si>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</si>
  <si>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</si>
  <si>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</si>
  <si>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</si>
  <si>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</si>
  <si>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</si>
  <si>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</si>
  <si>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</si>
  <si>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</si>
  <si>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</si>
  <si>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</si>
  <si>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</si>
  <si>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</si>
  <si>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</si>
  <si>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</si>
  <si>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</si>
  <si>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</si>
  <si>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</si>
  <si>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</si>
  <si>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</si>
  <si>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</si>
  <si>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</si>
  <si>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</si>
  <si>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</si>
  <si>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</si>
  <si>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</si>
  <si>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</si>
  <si>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</si>
  <si>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</si>
  <si>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</si>
  <si>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</si>
  <si>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</si>
  <si>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</si>
  <si>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</si>
  <si>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</si>
  <si>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</si>
  <si>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</si>
  <si>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</si>
  <si>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</si>
  <si>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</si>
  <si>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</si>
  <si>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</si>
  <si>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</si>
  <si>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</si>
  <si>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</si>
  <si>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</si>
  <si>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</si>
  <si>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</si>
  <si>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</si>
  <si>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</si>
  <si>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</si>
  <si>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</si>
  <si>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</si>
  <si>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</si>
  <si>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</si>
  <si>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</si>
  <si>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</si>
  <si>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</si>
  <si>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</si>
  <si>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</si>
  <si>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</si>
  <si>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</si>
  <si>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</si>
  <si>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</si>
  <si>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</si>
  <si>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</si>
  <si>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</si>
  <si>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</si>
  <si>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</si>
  <si>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</si>
  <si>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</si>
  <si>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</si>
  <si>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</si>
  <si>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</si>
  <si>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</si>
  <si>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</si>
  <si>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</si>
  <si>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</si>
  <si>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</si>
  <si>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</si>
  <si>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</si>
  <si>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</si>
  <si>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</si>
  <si>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</si>
  <si>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</si>
  <si>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</si>
  <si>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</si>
  <si>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</si>
  <si>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</si>
  <si>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</si>
  <si>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</si>
  <si>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</si>
  <si>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</si>
  <si>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</si>
  <si>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</si>
  <si>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</si>
  <si>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</si>
  <si>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</si>
  <si>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</si>
  <si>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</si>
  <si>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</si>
  <si>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</si>
  <si>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</si>
  <si>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</si>
  <si>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</si>
  <si>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</si>
  <si>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</si>
  <si>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</si>
  <si>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</si>
  <si>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</si>
  <si>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</si>
  <si>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</si>
  <si>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</si>
  <si>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</si>
  <si>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</si>
  <si>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</si>
  <si>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</si>
  <si>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</si>
  <si>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</si>
  <si>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</si>
  <si>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</si>
  <si>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</si>
  <si>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</si>
  <si>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</si>
  <si>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</si>
  <si>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</si>
  <si>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</si>
  <si>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</si>
  <si>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</si>
  <si>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</si>
  <si>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</si>
  <si>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</si>
  <si>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</si>
  <si>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</si>
  <si>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</si>
  <si>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</si>
  <si>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</si>
  <si>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</si>
  <si>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</si>
  <si>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</si>
  <si>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</si>
  <si>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</si>
  <si>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</si>
  <si>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</si>
  <si>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</si>
  <si>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</si>
  <si>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</si>
  <si>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</si>
  <si>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</si>
  <si>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</si>
  <si>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</si>
  <si>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</si>
  <si>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</si>
  <si>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</si>
  <si>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</si>
  <si>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</si>
  <si>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</si>
  <si>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</si>
  <si>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</si>
  <si>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</si>
  <si>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</si>
  <si>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</si>
  <si>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</si>
  <si>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</si>
  <si>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</si>
  <si>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</si>
  <si>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</si>
  <si>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</si>
  <si>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</si>
  <si>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</si>
  <si>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</si>
  <si>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</si>
  <si>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</si>
  <si>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</si>
  <si>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</si>
  <si>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</si>
  <si>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</si>
  <si>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</si>
  <si>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</si>
  <si>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</si>
  <si>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</si>
  <si>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</si>
  <si>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</si>
  <si>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</si>
  <si>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</si>
  <si>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</si>
  <si>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</si>
  <si>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</si>
  <si>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</si>
  <si>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</si>
  <si>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</si>
  <si>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</si>
  <si>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</si>
  <si>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</si>
  <si>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</si>
  <si>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</si>
  <si>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</si>
  <si>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</si>
  <si>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</si>
  <si>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</si>
  <si>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</si>
  <si>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</si>
  <si>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</si>
  <si>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</si>
  <si>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</si>
  <si>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</si>
  <si>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</si>
  <si>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</si>
  <si>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</si>
  <si>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</si>
  <si>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</si>
  <si>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</si>
  <si>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</si>
  <si>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</si>
  <si>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</si>
  <si>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</si>
  <si>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</si>
  <si>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</si>
  <si>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</si>
  <si>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</si>
  <si>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</si>
  <si>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</si>
  <si>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</si>
  <si>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</si>
  <si>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</si>
  <si>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</si>
  <si>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</si>
  <si>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</si>
  <si>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</si>
  <si>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</si>
  <si>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</si>
  <si>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</si>
  <si>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</si>
  <si>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</si>
  <si>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</si>
  <si>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</si>
  <si>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</si>
  <si>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</si>
  <si>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</si>
  <si>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</si>
  <si>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</si>
  <si>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</si>
  <si>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</si>
  <si>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</si>
  <si>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</si>
  <si>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</si>
  <si>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</si>
  <si>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</si>
  <si>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</si>
  <si>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</si>
  <si>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</si>
  <si>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</si>
  <si>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</si>
  <si>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</si>
  <si>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</si>
  <si>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</si>
  <si>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</si>
  <si>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</si>
  <si>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</si>
  <si>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</si>
  <si>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</si>
  <si>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</si>
  <si>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</si>
  <si>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</si>
  <si>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</si>
  <si>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</si>
  <si>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</si>
  <si>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</si>
  <si>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</si>
  <si>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</si>
  <si>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</si>
  <si>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</si>
  <si>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</si>
  <si>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</si>
  <si>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</si>
  <si>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</si>
  <si>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</si>
  <si>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</si>
  <si>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</si>
  <si>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</si>
  <si>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</si>
  <si>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</si>
  <si>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</si>
  <si>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</si>
  <si>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</si>
  <si>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</si>
  <si>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</si>
  <si>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</si>
  <si>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</si>
  <si>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</si>
  <si>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</si>
  <si>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</si>
  <si>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</si>
  <si>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</si>
  <si>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</si>
  <si>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</si>
  <si>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</si>
  <si>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</si>
  <si>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</si>
  <si>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</si>
  <si>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</si>
  <si>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</si>
  <si>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</si>
  <si>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</si>
  <si>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</si>
  <si>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</si>
  <si>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</si>
  <si>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</si>
  <si>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</si>
  <si>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</si>
  <si>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</si>
  <si>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</si>
  <si>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</si>
  <si>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</si>
  <si>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</si>
  <si>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</si>
  <si>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</si>
  <si>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</si>
  <si>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</si>
  <si>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</si>
  <si>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</si>
  <si>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</si>
  <si>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</si>
  <si>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</si>
  <si>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</si>
  <si>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</si>
  <si>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</si>
  <si>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</si>
  <si>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</si>
  <si>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</si>
  <si>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</si>
  <si>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</si>
  <si>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</si>
  <si>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</si>
  <si>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</si>
  <si>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</si>
  <si>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</si>
  <si>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</si>
  <si>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</si>
  <si>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</si>
  <si>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</si>
  <si>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</si>
  <si>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</si>
  <si>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</si>
  <si>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</si>
  <si>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</si>
  <si>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</si>
  <si>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</si>
  <si>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</si>
  <si>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</si>
  <si>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</si>
  <si>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</si>
  <si>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</si>
  <si>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</si>
  <si>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</si>
  <si>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</si>
  <si>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</si>
  <si>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</si>
  <si>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</si>
  <si>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</si>
  <si>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</si>
  <si>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</si>
  <si>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</si>
  <si>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</si>
  <si>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</si>
  <si>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</si>
  <si>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</si>
  <si>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</si>
  <si>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</si>
  <si>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</si>
  <si>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</si>
  <si>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</si>
  <si>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</si>
  <si>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</si>
  <si>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</si>
  <si>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</si>
  <si>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</si>
  <si>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</si>
  <si>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</si>
  <si>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</si>
  <si>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</si>
  <si>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</si>
  <si>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</si>
  <si>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</si>
  <si>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</si>
  <si>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</si>
  <si>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</si>
  <si>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</si>
  <si>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</si>
  <si>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</si>
  <si>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</si>
  <si>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</si>
  <si>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</si>
  <si>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</si>
  <si>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</si>
  <si>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</si>
  <si>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</si>
  <si>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</si>
  <si>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</si>
  <si>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</si>
  <si>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</si>
  <si>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</si>
  <si>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</si>
  <si>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</si>
  <si>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</si>
  <si>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</si>
  <si>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</si>
  <si>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</si>
  <si>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</si>
  <si>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</si>
  <si>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</si>
  <si>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</si>
  <si>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</si>
  <si>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</si>
  <si>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</si>
  <si>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</si>
  <si>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</si>
  <si>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</si>
  <si>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</si>
  <si>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</si>
  <si>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</si>
  <si>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</si>
  <si>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</si>
  <si>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</si>
  <si>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</si>
  <si>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</si>
  <si>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</si>
  <si>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</si>
  <si>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</si>
  <si>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</si>
  <si>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</si>
  <si>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</si>
  <si>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</si>
  <si>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</si>
  <si>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</si>
  <si>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</si>
  <si>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</si>
  <si>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</si>
  <si>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</si>
  <si>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</si>
  <si>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</si>
  <si>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</si>
  <si>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</si>
  <si>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</si>
  <si>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</si>
  <si>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</si>
  <si>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</si>
  <si>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</si>
  <si>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</si>
  <si>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</si>
  <si>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</si>
  <si>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</si>
  <si>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</si>
  <si>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</si>
  <si>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</si>
  <si>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</si>
  <si>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</si>
  <si>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</si>
  <si>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</si>
  <si>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</si>
  <si>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</si>
  <si>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</si>
  <si>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</si>
  <si>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</si>
  <si>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</si>
  <si>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</si>
  <si>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</si>
  <si>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</si>
  <si>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</si>
  <si>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</si>
  <si>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</si>
  <si>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</si>
  <si>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</si>
  <si>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</si>
  <si>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</si>
  <si>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</si>
  <si>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</si>
  <si>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</si>
  <si>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</si>
  <si>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</si>
  <si>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</si>
  <si>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</si>
  <si>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</si>
  <si>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</si>
  <si>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</si>
  <si>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</si>
  <si>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</si>
  <si>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</si>
  <si>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</si>
  <si>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</si>
  <si>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</si>
  <si>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</si>
  <si>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</si>
  <si>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</si>
  <si>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</si>
  <si>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</si>
  <si>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</si>
  <si>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</si>
  <si>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</si>
  <si>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</si>
  <si>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</si>
  <si>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</si>
  <si>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</si>
  <si>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</si>
  <si>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</si>
  <si>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</si>
  <si>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</si>
  <si>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</si>
  <si>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</si>
  <si>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</si>
  <si>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</si>
  <si>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</si>
  <si>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</si>
  <si>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</si>
  <si>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</si>
  <si>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</si>
  <si>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</si>
  <si>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</si>
  <si>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</si>
  <si>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</si>
  <si>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</si>
  <si>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</si>
  <si>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</si>
  <si>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</si>
  <si>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</si>
  <si>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</si>
  <si>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</si>
  <si>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</si>
  <si>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</si>
  <si>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</si>
  <si>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</si>
  <si>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</si>
  <si>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</si>
  <si>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</si>
  <si>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</si>
  <si>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</si>
  <si>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</si>
  <si>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</si>
  <si>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</si>
  <si>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</si>
  <si>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</si>
  <si>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</si>
  <si>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</si>
  <si>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</si>
  <si>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</si>
  <si>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</si>
  <si>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</si>
  <si>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</si>
  <si>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</si>
  <si>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</si>
  <si>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</si>
  <si>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</si>
  <si>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</si>
  <si>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</si>
  <si>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</si>
  <si>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</si>
  <si>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</si>
  <si>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</si>
  <si>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</si>
  <si>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</si>
  <si>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</si>
  <si>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</si>
  <si>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</si>
  <si>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</si>
  <si>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</si>
  <si>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</si>
  <si>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</si>
  <si>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</si>
  <si>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</si>
  <si>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</si>
  <si>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</si>
  <si>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</si>
  <si>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</si>
  <si>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</si>
  <si>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</si>
  <si>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</si>
  <si>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</si>
  <si>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</si>
  <si>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</si>
  <si>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</si>
  <si>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</si>
  <si>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</si>
  <si>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</si>
  <si>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</si>
  <si>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</si>
  <si>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</si>
  <si>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</si>
  <si>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</si>
  <si>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</si>
  <si>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</si>
  <si>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</si>
  <si>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</si>
  <si>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</si>
  <si>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</si>
  <si>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</si>
  <si>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</si>
  <si>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</si>
  <si>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</si>
  <si>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</si>
  <si>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</si>
  <si>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</si>
  <si>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</si>
  <si>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</si>
  <si>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</si>
  <si>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</si>
  <si>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</si>
  <si>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</si>
  <si>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</si>
  <si>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</si>
  <si>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</si>
  <si>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</si>
  <si>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</si>
  <si>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</si>
  <si>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</si>
  <si>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</si>
  <si>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</si>
  <si>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</si>
  <si>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</si>
  <si>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</si>
  <si>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</si>
  <si>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</si>
  <si>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</si>
  <si>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</si>
  <si>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</si>
  <si>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</si>
  <si>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</si>
  <si>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</si>
  <si>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</si>
  <si>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</si>
  <si>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</si>
  <si>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</si>
  <si>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</si>
  <si>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</si>
  <si>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</si>
  <si>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</si>
  <si>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</si>
  <si>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</si>
  <si>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</si>
  <si>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</si>
  <si>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</si>
  <si>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</si>
  <si>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</si>
  <si>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</si>
  <si>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</si>
  <si>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</si>
  <si>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</si>
  <si>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</si>
  <si>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</si>
  <si>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</si>
  <si>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</si>
  <si>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</si>
  <si>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</si>
  <si>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</si>
  <si>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</si>
  <si>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</si>
  <si>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</si>
  <si>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</si>
  <si>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</si>
  <si>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</si>
  <si>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</si>
  <si>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</si>
  <si>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</si>
  <si>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</si>
  <si>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</si>
  <si>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</si>
  <si>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</si>
  <si>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</si>
  <si>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</si>
  <si>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</si>
  <si>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</si>
  <si>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</si>
  <si>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</si>
  <si>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</si>
  <si>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</si>
  <si>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</si>
  <si>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</si>
  <si>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</si>
  <si>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</si>
  <si>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</si>
  <si>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</si>
  <si>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</si>
  <si>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</si>
  <si>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</si>
  <si>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</si>
  <si>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</si>
  <si>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</si>
  <si>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</si>
  <si>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</si>
  <si>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</si>
  <si>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</si>
  <si>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</si>
  <si>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</si>
  <si>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</si>
  <si>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</si>
  <si>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</si>
  <si>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</si>
  <si>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</si>
  <si>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</si>
  <si>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</si>
  <si>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</si>
  <si>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</si>
  <si>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</si>
  <si>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</si>
  <si>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</si>
  <si>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</si>
  <si>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</si>
  <si>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</si>
  <si>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</si>
  <si>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</si>
  <si>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</si>
  <si>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</si>
  <si>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</si>
  <si>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</si>
  <si>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</si>
  <si>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</si>
  <si>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</si>
  <si>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</si>
  <si>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</si>
  <si>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</si>
  <si>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</si>
  <si>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</si>
  <si>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</si>
  <si>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</si>
  <si>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</si>
  <si>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</si>
  <si>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</si>
  <si>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</si>
  <si>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</si>
  <si>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</si>
  <si>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</si>
  <si>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</si>
  <si>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</si>
  <si>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</si>
  <si>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</si>
  <si>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</si>
  <si>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</si>
  <si>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</si>
  <si>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</si>
  <si>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</si>
  <si>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</si>
  <si>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</si>
  <si>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</si>
  <si>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</si>
  <si>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</si>
  <si>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</si>
  <si>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</si>
  <si>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</si>
  <si>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</si>
  <si>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</si>
  <si>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</si>
  <si>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</si>
  <si>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</si>
  <si>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</si>
  <si>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</si>
  <si>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</si>
  <si>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</si>
  <si>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</si>
  <si>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</si>
  <si>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</si>
  <si>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</si>
  <si>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</si>
  <si>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</si>
  <si>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</si>
  <si>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</si>
  <si>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</si>
  <si>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</si>
  <si>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</si>
  <si>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</si>
  <si>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</si>
  <si>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</si>
  <si>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</si>
  <si>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</si>
  <si>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</si>
  <si>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</si>
  <si>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</si>
  <si>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</si>
  <si>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</si>
  <si>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</si>
  <si>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</si>
  <si>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</si>
  <si>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</si>
  <si>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</si>
  <si>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</si>
  <si>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</si>
  <si>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</si>
  <si>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</si>
  <si>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</si>
  <si>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</si>
  <si>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</si>
  <si>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</si>
  <si>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</si>
  <si>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</si>
  <si>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</si>
  <si>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</si>
  <si>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</si>
  <si>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</si>
  <si>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</si>
  <si>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</si>
  <si>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</si>
  <si>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</si>
  <si>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</si>
  <si>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</si>
  <si>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</si>
  <si>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</si>
  <si>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</si>
  <si>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</si>
  <si>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</si>
  <si>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</si>
  <si>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</si>
  <si>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</si>
  <si>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</si>
  <si>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</si>
  <si>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</si>
  <si>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</si>
  <si>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</si>
  <si>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</si>
  <si>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</si>
  <si>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</si>
  <si>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</si>
  <si>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</si>
  <si>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</si>
  <si>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</si>
  <si>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</si>
  <si>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</si>
  <si>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</si>
  <si>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</si>
  <si>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</si>
  <si>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</si>
  <si>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</si>
  <si>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</si>
  <si>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</si>
  <si>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</si>
  <si>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</si>
  <si>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</si>
  <si>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</si>
  <si>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</si>
  <si>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</si>
  <si>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</si>
  <si>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</si>
  <si>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</si>
  <si>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</si>
  <si>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</si>
  <si>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</si>
  <si>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</si>
  <si>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</si>
  <si>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</si>
  <si>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</si>
  <si>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</si>
  <si>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</si>
  <si>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</si>
  <si>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</si>
  <si>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</si>
  <si>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</si>
  <si>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</si>
  <si>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</si>
  <si>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</si>
  <si>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</si>
  <si>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</si>
  <si>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</si>
  <si>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</si>
  <si>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</si>
  <si>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</si>
  <si>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</si>
  <si>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</si>
  <si>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</si>
  <si>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</si>
  <si>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</si>
  <si>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</si>
  <si>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</si>
  <si>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</si>
  <si>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</si>
  <si>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</si>
  <si>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</si>
  <si>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</si>
  <si>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</si>
  <si>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</si>
  <si>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</si>
  <si>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</si>
  <si>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</si>
  <si>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</si>
  <si>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</si>
  <si>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</si>
  <si>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</si>
  <si>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</si>
  <si>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</si>
  <si>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</si>
  <si>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</si>
  <si>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</si>
  <si>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</si>
  <si>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</si>
  <si>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</si>
  <si>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</si>
  <si>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</si>
  <si>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</si>
  <si>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</si>
  <si>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</si>
  <si>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</si>
  <si>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</si>
  <si>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</si>
  <si>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</si>
  <si>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</si>
  <si>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</si>
  <si>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</si>
  <si>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</si>
  <si>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</si>
  <si>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</si>
  <si>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</si>
  <si>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</si>
  <si>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</si>
  <si>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</si>
  <si>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</si>
  <si>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</si>
  <si>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</si>
  <si>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</si>
  <si>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</si>
  <si>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</si>
  <si>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</si>
  <si>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</si>
  <si>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</si>
  <si>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</si>
  <si>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</si>
  <si>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</si>
  <si>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</si>
  <si>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</si>
  <si>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</si>
  <si>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</si>
  <si>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</si>
  <si>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</si>
  <si>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</si>
  <si>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</si>
  <si>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</si>
  <si>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</si>
  <si>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</si>
  <si>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</si>
  <si>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</si>
  <si>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</si>
  <si>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</si>
  <si>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</si>
  <si>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</si>
  <si>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</si>
  <si>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</si>
  <si>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</si>
  <si>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</si>
  <si>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</si>
  <si>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</si>
  <si>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</si>
  <si>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</si>
  <si>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</si>
  <si>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</si>
  <si>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</si>
  <si>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</si>
  <si>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</si>
  <si>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</si>
  <si>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</si>
  <si>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</si>
  <si>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</si>
  <si>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</si>
  <si>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</si>
  <si>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</si>
  <si>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</si>
  <si>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</si>
  <si>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</si>
  <si>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</si>
  <si>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</si>
  <si>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</si>
  <si>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</si>
  <si>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</si>
  <si>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</si>
  <si>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</si>
  <si>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</si>
  <si>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</si>
  <si>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</si>
  <si>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</si>
  <si>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</si>
  <si>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</si>
  <si>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</si>
  <si>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</si>
  <si>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</si>
  <si>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</si>
  <si>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</si>
  <si>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</si>
  <si>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</si>
  <si>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</si>
  <si>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</si>
  <si>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</si>
  <si>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</si>
  <si>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</si>
  <si>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</si>
  <si>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</si>
  <si>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</si>
  <si>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</si>
  <si>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</si>
  <si>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</si>
  <si>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</si>
  <si>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</si>
  <si>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</si>
  <si>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</si>
  <si>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</si>
  <si>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</si>
  <si>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</si>
  <si>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</si>
  <si>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</si>
  <si>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</si>
  <si>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</si>
  <si>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</si>
  <si>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</si>
  <si>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</si>
  <si>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</si>
  <si>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</si>
  <si>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</si>
  <si>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</si>
  <si>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</si>
  <si>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</si>
  <si>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</si>
  <si>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</si>
  <si>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</si>
  <si>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</si>
  <si>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</si>
  <si>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</si>
  <si>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</si>
  <si>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</si>
  <si>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</si>
  <si>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</si>
  <si>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</si>
  <si>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</si>
  <si>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</si>
  <si>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</si>
  <si>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</si>
  <si>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</si>
  <si>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</si>
  <si>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</si>
  <si>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</si>
  <si>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</si>
  <si>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</si>
  <si>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</si>
  <si>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</si>
  <si>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</si>
  <si>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</si>
  <si>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</si>
  <si>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</si>
  <si>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</si>
  <si>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</si>
  <si>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</si>
  <si>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</si>
  <si>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</si>
  <si>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</si>
  <si>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</si>
  <si>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</si>
  <si>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</si>
  <si>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</si>
  <si>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</si>
  <si>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</si>
  <si>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</si>
  <si>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</si>
  <si>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</si>
  <si>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</si>
  <si>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</si>
  <si>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</si>
  <si>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</si>
  <si>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</si>
  <si>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</si>
  <si>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</si>
  <si>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</si>
  <si>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</si>
  <si>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</si>
  <si>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</si>
  <si>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</si>
  <si>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</si>
  <si>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</si>
  <si>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</si>
  <si>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</si>
  <si>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</si>
  <si>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</si>
  <si>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</si>
  <si>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</si>
  <si>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</si>
  <si>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</si>
  <si>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</si>
  <si>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</si>
  <si>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</si>
  <si>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</si>
  <si>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</si>
  <si>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</si>
  <si>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</si>
  <si>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</si>
  <si>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</si>
  <si>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</si>
  <si>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</si>
  <si>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</si>
  <si>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</si>
  <si>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</si>
  <si>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</si>
  <si>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</si>
  <si>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</si>
  <si>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</si>
  <si>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</si>
  <si>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</si>
  <si>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</si>
  <si>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</si>
  <si>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</si>
  <si>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</si>
  <si>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</si>
  <si>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</si>
  <si>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</si>
  <si>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</si>
  <si>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</si>
  <si>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</si>
  <si>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</si>
  <si>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</si>
  <si>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</si>
  <si>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</si>
  <si>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</si>
  <si>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</si>
  <si>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</si>
  <si>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</si>
  <si>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</si>
  <si>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</si>
  <si>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</si>
  <si>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</si>
  <si>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</si>
  <si>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</si>
  <si>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</si>
  <si>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</si>
  <si>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</si>
  <si>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</si>
  <si>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</si>
  <si>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</si>
  <si>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</si>
  <si>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</si>
  <si>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</si>
  <si>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</si>
  <si>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</si>
  <si>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</si>
  <si>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</si>
  <si>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</si>
  <si>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</si>
  <si>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</si>
  <si>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</si>
  <si>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</si>
  <si>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</si>
  <si>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</si>
  <si>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</si>
  <si>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</si>
  <si>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</si>
  <si>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</si>
  <si>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</si>
  <si>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</si>
  <si>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</si>
  <si>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</si>
  <si>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</si>
  <si>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</si>
  <si>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</si>
  <si>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</si>
  <si>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</si>
  <si>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</si>
  <si>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</si>
  <si>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</si>
  <si>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</si>
  <si>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</si>
  <si>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</si>
  <si>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</si>
  <si>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</si>
  <si>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</si>
  <si>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</si>
  <si>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</si>
  <si>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</si>
  <si>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</si>
  <si>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</si>
  <si>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</si>
  <si>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</si>
  <si>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</si>
  <si>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</si>
  <si>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</si>
  <si>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</si>
  <si>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</si>
  <si>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</si>
  <si>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</si>
  <si>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</si>
  <si>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</si>
  <si>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</si>
  <si>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</si>
  <si>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</si>
  <si>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</si>
  <si>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</si>
  <si>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</si>
  <si>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</si>
  <si>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</si>
  <si>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</si>
  <si>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</si>
  <si>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</si>
  <si>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</si>
  <si>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</si>
  <si>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</si>
  <si>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</si>
  <si>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</si>
  <si>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</si>
  <si>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</si>
  <si>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</si>
  <si>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</si>
  <si>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</si>
  <si>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</si>
  <si>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</si>
  <si>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</si>
  <si>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</si>
  <si>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</si>
  <si>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</si>
  <si>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</si>
  <si>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</si>
  <si>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</si>
  <si>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</si>
  <si>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</si>
  <si>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</si>
  <si>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</si>
  <si>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</si>
  <si>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</si>
  <si>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</si>
  <si>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</si>
  <si>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</si>
  <si>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</si>
  <si>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</si>
  <si>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</si>
  <si>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</si>
  <si>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</si>
  <si>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</si>
  <si>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</si>
  <si>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</si>
  <si>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</si>
  <si>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</si>
  <si>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</si>
  <si>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</si>
  <si>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</si>
  <si>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</si>
  <si>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</si>
  <si>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</si>
  <si>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</si>
  <si>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</si>
  <si>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</si>
  <si>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</si>
  <si>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</si>
  <si>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</si>
  <si>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</si>
  <si>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</si>
  <si>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</si>
  <si>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</si>
  <si>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</si>
  <si>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</si>
  <si>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</si>
  <si>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</si>
  <si>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</si>
  <si>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</si>
  <si>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</si>
  <si>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</si>
  <si>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</si>
  <si>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</si>
  <si>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</si>
  <si>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</si>
  <si>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</si>
  <si>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</si>
  <si>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</si>
  <si>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</si>
  <si>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</si>
  <si>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</si>
  <si>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</si>
  <si>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</si>
  <si>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</si>
  <si>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</si>
  <si>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</si>
  <si>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</si>
  <si>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</si>
  <si>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</si>
  <si>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</si>
  <si>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</si>
  <si>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</si>
  <si>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</si>
  <si>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</si>
  <si>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</si>
  <si>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</si>
  <si>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</si>
  <si>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</si>
  <si>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</si>
  <si>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</si>
  <si>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</si>
  <si>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</si>
  <si>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</si>
  <si>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</si>
  <si>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</si>
  <si>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</si>
  <si>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</si>
  <si>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</si>
  <si>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</si>
  <si>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</si>
  <si>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</si>
  <si>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</si>
  <si>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</si>
  <si>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</si>
  <si>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</si>
  <si>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</si>
  <si>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</si>
  <si>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</si>
  <si>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</si>
  <si>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</si>
  <si>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</si>
  <si>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</si>
  <si>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</si>
  <si>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</si>
  <si>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</si>
  <si>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</si>
  <si>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</si>
  <si>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</si>
  <si>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</si>
  <si>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</si>
  <si>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</si>
  <si>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</si>
  <si>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</si>
  <si>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</si>
  <si>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</si>
  <si>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</si>
  <si>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</si>
  <si>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</si>
  <si>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</si>
  <si>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</si>
  <si>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</si>
  <si>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</si>
  <si>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</si>
  <si>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</si>
  <si>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</si>
  <si>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</si>
  <si>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</si>
  <si>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</si>
  <si>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</si>
  <si>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</si>
  <si>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</si>
  <si>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</si>
  <si>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</si>
  <si>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</si>
  <si>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</si>
  <si>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</si>
  <si>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</si>
  <si>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</si>
  <si>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</si>
  <si>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</si>
  <si>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</si>
  <si>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</si>
  <si>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</si>
  <si>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</si>
  <si>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</si>
  <si>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</si>
  <si>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</si>
  <si>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</si>
  <si>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</si>
  <si>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</si>
  <si>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</si>
  <si>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</si>
  <si>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</si>
  <si>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</si>
  <si>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</si>
  <si>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</si>
  <si>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</si>
  <si>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</si>
  <si>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</si>
  <si>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</si>
  <si>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</si>
  <si>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</si>
  <si>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</si>
  <si>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</si>
  <si>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</si>
  <si>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</si>
  <si>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</si>
  <si>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</si>
  <si>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</si>
  <si>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</si>
  <si>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</si>
  <si>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</si>
  <si>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</si>
  <si>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</si>
  <si>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</si>
  <si>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</si>
  <si>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</si>
  <si>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</si>
  <si>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</si>
  <si>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</si>
  <si>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</si>
  <si>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</si>
  <si>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</si>
  <si>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</si>
  <si>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</si>
  <si>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</si>
  <si>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</si>
  <si>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</si>
  <si>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</si>
  <si>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</si>
  <si>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</si>
  <si>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</si>
  <si>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</si>
  <si>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</si>
  <si>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</si>
  <si>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</si>
  <si>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</si>
  <si>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</si>
  <si>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</si>
  <si>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</si>
  <si>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</si>
  <si>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</si>
  <si>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</si>
  <si>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</si>
  <si>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</si>
  <si>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</si>
  <si>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</si>
  <si>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</si>
  <si>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</si>
  <si>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</si>
  <si>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</si>
  <si>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</si>
  <si>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</si>
  <si>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</si>
  <si>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</si>
  <si>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</si>
  <si>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</si>
  <si>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</si>
  <si>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</si>
  <si>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</si>
  <si>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</si>
  <si>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</si>
  <si>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</si>
  <si>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</si>
  <si>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</si>
  <si>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</si>
  <si>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</si>
  <si>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</si>
  <si>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</si>
  <si>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</si>
  <si>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</si>
  <si>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</si>
  <si>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</si>
  <si>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</si>
  <si>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</si>
  <si>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</si>
  <si>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</si>
  <si>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</si>
  <si>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</si>
  <si>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</si>
  <si>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</si>
  <si>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</si>
  <si>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</si>
  <si>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</si>
  <si>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</si>
  <si>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</si>
  <si>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</si>
  <si>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</si>
  <si>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</si>
  <si>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</si>
  <si>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</si>
  <si>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</si>
  <si>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</si>
  <si>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</si>
  <si>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</si>
  <si>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</si>
  <si>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</si>
  <si>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</si>
  <si>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</si>
  <si>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</si>
  <si>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</si>
  <si>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</si>
  <si>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</si>
  <si>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</si>
  <si>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</si>
  <si>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</si>
  <si>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</si>
  <si>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</si>
  <si>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</si>
  <si>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</si>
  <si>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</si>
  <si>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</si>
  <si>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</si>
  <si>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</si>
  <si>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</si>
  <si>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</si>
  <si>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</si>
  <si>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</si>
  <si>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</si>
  <si>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</si>
  <si>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</si>
  <si>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</si>
  <si>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</si>
  <si>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</si>
  <si>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</si>
  <si>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</si>
  <si>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</si>
  <si>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</si>
  <si>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</si>
  <si>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</si>
  <si>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</si>
  <si>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</si>
  <si>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</si>
  <si>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</si>
  <si>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</si>
  <si>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</si>
  <si>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</si>
  <si>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</si>
  <si>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</si>
  <si>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</si>
  <si>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</si>
  <si>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</si>
  <si>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</si>
  <si>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</si>
  <si>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</si>
  <si>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</si>
  <si>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</si>
  <si>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</si>
  <si>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</si>
  <si>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</si>
  <si>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</si>
  <si>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</si>
  <si>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</si>
  <si>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</si>
  <si>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</si>
  <si>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</si>
  <si>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</si>
  <si>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</si>
  <si>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</si>
  <si>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</si>
  <si>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</si>
  <si>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</si>
  <si>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</si>
  <si>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</si>
  <si>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</si>
  <si>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</si>
  <si>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</si>
  <si>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</si>
  <si>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</si>
  <si>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</si>
  <si>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</si>
  <si>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</si>
  <si>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</si>
  <si>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</si>
  <si>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</si>
  <si>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</si>
  <si>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</si>
  <si>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</si>
  <si>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</si>
  <si>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</si>
  <si>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</si>
  <si>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</si>
  <si>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</si>
  <si>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</si>
  <si>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</si>
  <si>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</si>
  <si>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</si>
  <si>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</si>
  <si>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</si>
  <si>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</si>
  <si>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</si>
  <si>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</si>
  <si>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</si>
  <si>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</si>
  <si>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</si>
  <si>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</si>
  <si>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</si>
  <si>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</si>
  <si>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</si>
  <si>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</si>
  <si>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</si>
  <si>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</si>
  <si>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</si>
  <si>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</si>
  <si>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</si>
  <si>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</si>
  <si>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</si>
  <si>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</si>
  <si>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</si>
  <si>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</si>
  <si>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</si>
  <si>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</si>
  <si>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</si>
  <si>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</si>
  <si>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</si>
  <si>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</si>
  <si>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</si>
  <si>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</si>
  <si>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</si>
  <si>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</si>
  <si>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</si>
  <si>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</si>
  <si>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</si>
  <si>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</si>
  <si>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</si>
  <si>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</si>
  <si>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</si>
  <si>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</si>
  <si>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</si>
  <si>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</si>
  <si>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</si>
  <si>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</si>
  <si>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</si>
  <si>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</si>
  <si>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</si>
  <si>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</si>
  <si>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</si>
  <si>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</si>
  <si>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</si>
  <si>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</si>
  <si>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</si>
  <si>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</si>
  <si>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</si>
  <si>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</si>
  <si>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</si>
  <si>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</si>
  <si>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</si>
  <si>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</si>
  <si>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</si>
  <si>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</si>
  <si>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</si>
  <si>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</si>
  <si>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</si>
  <si>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</si>
  <si>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</si>
  <si>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</si>
  <si>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</si>
  <si>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</si>
  <si>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</si>
  <si>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</si>
  <si>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</si>
  <si>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</si>
  <si>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</si>
  <si>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</si>
  <si>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</si>
  <si>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</si>
  <si>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</si>
  <si>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</si>
  <si>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</si>
  <si>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</si>
  <si>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</si>
  <si>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</si>
  <si>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</si>
  <si>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</si>
  <si>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</si>
  <si>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</si>
  <si>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</si>
  <si>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</si>
  <si>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</si>
  <si>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</si>
  <si>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</si>
  <si>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</si>
  <si>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</si>
  <si>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</si>
  <si>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</si>
  <si>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</si>
  <si>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</si>
  <si>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</si>
  <si>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</si>
  <si>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</si>
  <si>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</si>
  <si>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</si>
  <si>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</si>
  <si>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</si>
  <si>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</si>
  <si>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</si>
  <si>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</si>
  <si>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</si>
  <si>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</si>
  <si>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</si>
  <si>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</si>
  <si>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</si>
  <si>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</si>
  <si>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</si>
  <si>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</si>
  <si>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</si>
  <si>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</si>
  <si>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</si>
  <si>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</si>
  <si>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</si>
  <si>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</si>
  <si>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</si>
  <si>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</si>
  <si>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</si>
  <si>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</si>
  <si>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</si>
  <si>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</si>
  <si>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</si>
  <si>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</si>
  <si>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</si>
  <si>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</si>
  <si>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</si>
  <si>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</si>
  <si>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</si>
  <si>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</si>
  <si>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</si>
  <si>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</si>
  <si>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</si>
  <si>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</si>
  <si>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</si>
  <si>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</si>
  <si>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</si>
  <si>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</si>
  <si>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</si>
  <si>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</si>
  <si>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</si>
  <si>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</si>
  <si>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</si>
  <si>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</si>
  <si>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</si>
  <si>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</si>
  <si>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</si>
  <si>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</si>
  <si>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</si>
  <si>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</si>
  <si>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</si>
  <si>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</si>
  <si>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</si>
  <si>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</si>
  <si>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</si>
  <si>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</si>
  <si>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</si>
  <si>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</si>
  <si>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</si>
  <si>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</si>
  <si>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</si>
  <si>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</si>
  <si>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</si>
  <si>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</si>
  <si>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</si>
  <si>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</si>
  <si>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</si>
  <si>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</si>
  <si>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</si>
  <si>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</si>
  <si>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</si>
  <si>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</si>
  <si>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</si>
  <si>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</si>
  <si>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</si>
  <si>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</si>
  <si>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</si>
  <si>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</si>
  <si>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</si>
  <si>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</si>
  <si>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</si>
  <si>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</si>
  <si>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</si>
  <si>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</si>
  <si>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</si>
  <si>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</si>
  <si>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</si>
  <si>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</si>
  <si>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</si>
  <si>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</si>
  <si>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</si>
  <si>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</si>
  <si>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</si>
  <si>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</si>
  <si>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</si>
  <si>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</si>
  <si>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</si>
  <si>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</si>
  <si>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</si>
  <si>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</si>
  <si>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</si>
  <si>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</si>
  <si>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</si>
  <si>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</si>
  <si>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</si>
  <si>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</si>
  <si>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</si>
  <si>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</si>
  <si>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</si>
  <si>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</si>
  <si>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</si>
  <si>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</si>
  <si>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</si>
  <si>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</si>
  <si>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</si>
  <si>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</si>
  <si>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</si>
  <si>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</si>
  <si>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</si>
  <si>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</si>
  <si>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</si>
  <si>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</si>
  <si>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</si>
  <si>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</si>
  <si>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</si>
  <si>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</si>
  <si>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</si>
  <si>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</si>
  <si>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</si>
  <si>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</si>
  <si>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</si>
  <si>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</si>
  <si>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</si>
  <si>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</si>
  <si>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</si>
  <si>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</si>
  <si>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</si>
  <si>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</si>
  <si>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</si>
  <si>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</si>
  <si>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</si>
  <si>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</si>
  <si>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</si>
  <si>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</si>
  <si>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</si>
  <si>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</si>
  <si>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</si>
  <si>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</si>
  <si>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</si>
  <si>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</si>
  <si>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</si>
  <si>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</si>
  <si>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</si>
  <si>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</si>
  <si>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</si>
  <si>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</si>
  <si>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</si>
  <si>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</si>
  <si>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</si>
  <si>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</si>
  <si>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</si>
  <si>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</si>
  <si>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</si>
  <si>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</si>
  <si>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</si>
  <si>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</si>
  <si>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</si>
  <si>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</si>
  <si>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</si>
  <si>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</si>
  <si>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</si>
  <si>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</si>
  <si>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</si>
  <si>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</si>
  <si>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</si>
  <si>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</si>
  <si>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</si>
  <si>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</si>
  <si>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</si>
  <si>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</si>
  <si>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</si>
  <si>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</si>
  <si>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</si>
  <si>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</si>
  <si>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</si>
  <si>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</si>
  <si>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</si>
  <si>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</si>
  <si>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</si>
  <si>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</si>
  <si>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</si>
  <si>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</si>
  <si>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</si>
  <si>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</si>
  <si>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</si>
  <si>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</si>
  <si>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</si>
  <si>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</si>
  <si>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</si>
  <si>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</si>
  <si>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</si>
  <si>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</si>
  <si>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</si>
  <si>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</si>
  <si>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</si>
  <si>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</si>
  <si>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</si>
  <si>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</si>
  <si>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</si>
  <si>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</si>
  <si>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</si>
  <si>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</si>
  <si>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</si>
  <si>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</si>
  <si>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</si>
  <si>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</si>
  <si>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</si>
  <si>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</si>
  <si>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</si>
  <si>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</si>
  <si>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</si>
  <si>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</si>
  <si>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</si>
  <si>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</si>
  <si>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</si>
  <si>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</si>
  <si>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</si>
  <si>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</si>
  <si>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</si>
  <si>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</si>
  <si>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</si>
  <si>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</si>
  <si>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</si>
  <si>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</si>
  <si>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</si>
  <si>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</si>
  <si>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</si>
  <si>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</si>
  <si>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</si>
  <si>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</si>
  <si>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</si>
  <si>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</si>
  <si>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</si>
  <si>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</si>
  <si>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</si>
  <si>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</si>
  <si>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</si>
  <si>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</si>
  <si>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</si>
  <si>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</si>
  <si>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</si>
  <si>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</si>
  <si>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</si>
  <si>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</si>
  <si>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</si>
  <si>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</si>
  <si>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</si>
  <si>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</si>
  <si>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</si>
  <si>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</si>
  <si>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</si>
  <si>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</si>
  <si>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</si>
  <si>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</si>
  <si>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</si>
  <si>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</si>
  <si>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</si>
  <si>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</si>
  <si>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</si>
  <si>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</si>
  <si>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</si>
  <si>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</si>
  <si>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</si>
  <si>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</si>
  <si>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</si>
  <si>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</si>
  <si>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</si>
  <si>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</si>
  <si>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</si>
  <si>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</si>
  <si>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</si>
  <si>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</si>
  <si>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</si>
  <si>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</si>
  <si>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</si>
  <si>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</si>
  <si>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</si>
  <si>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</si>
  <si>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</si>
  <si>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</si>
  <si>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</si>
  <si>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</si>
  <si>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</si>
  <si>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</si>
  <si>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</si>
  <si>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</si>
  <si>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</si>
  <si>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</si>
  <si>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</si>
  <si>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</si>
  <si>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</si>
  <si>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</si>
  <si>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</si>
  <si>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</si>
  <si>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</si>
  <si>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</si>
  <si>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</si>
  <si>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</si>
  <si>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</si>
  <si>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</si>
  <si>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</si>
  <si>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</si>
  <si>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</si>
  <si>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</si>
  <si>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</si>
  <si>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</si>
  <si>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</si>
  <si>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</si>
  <si>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</si>
  <si>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</si>
  <si>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</si>
  <si>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</si>
  <si>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</si>
  <si>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</si>
  <si>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</si>
  <si>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</si>
  <si>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</si>
  <si>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</si>
  <si>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</si>
  <si>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</si>
  <si>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</si>
  <si>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</si>
  <si>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</si>
  <si>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</si>
  <si>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</si>
  <si>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</si>
  <si>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</si>
  <si>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</si>
  <si>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</si>
  <si>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</si>
  <si>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</si>
  <si>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</si>
  <si>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</si>
  <si>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</si>
  <si>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</si>
  <si>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</si>
  <si>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</si>
  <si>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</si>
  <si>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</si>
  <si>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</si>
  <si>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</si>
  <si>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</si>
  <si>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</si>
  <si>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</si>
  <si>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</si>
  <si>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</si>
  <si>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</si>
  <si>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</si>
  <si>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</si>
  <si>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</si>
  <si>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</si>
  <si>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</si>
  <si>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</si>
  <si>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</si>
  <si>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</si>
  <si>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</si>
  <si>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</si>
  <si>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</si>
  <si>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</si>
  <si>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</si>
  <si>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</si>
  <si>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</si>
  <si>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</si>
  <si>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</si>
  <si>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</si>
  <si>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</si>
  <si>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</si>
  <si>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</si>
  <si>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</si>
  <si>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</si>
  <si>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</si>
  <si>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</si>
  <si>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</si>
  <si>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</si>
  <si>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</si>
  <si>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</si>
  <si>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</si>
  <si>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</si>
  <si>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</si>
  <si>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</si>
  <si>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</si>
  <si>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</si>
  <si>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</si>
  <si>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</si>
  <si>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</si>
  <si>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</si>
  <si>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</si>
  <si>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</si>
  <si>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</si>
  <si>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</si>
  <si>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</si>
  <si>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</si>
  <si>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</si>
  <si>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</si>
  <si>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</si>
  <si>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</si>
  <si>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</si>
  <si>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</si>
  <si>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</si>
  <si>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</si>
  <si>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</si>
  <si>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</si>
  <si>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</si>
  <si>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</si>
  <si>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</si>
  <si>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</si>
  <si>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</si>
  <si>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</si>
  <si>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</si>
  <si>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</si>
  <si>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</si>
  <si>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</si>
  <si>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</si>
  <si>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</si>
  <si>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</si>
  <si>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</si>
  <si>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</si>
  <si>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</si>
  <si>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</si>
  <si>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</si>
  <si>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</si>
  <si>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</si>
  <si>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</si>
  <si>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</si>
  <si>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</si>
  <si>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</si>
  <si>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</si>
  <si>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</si>
  <si>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</si>
  <si>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</si>
  <si>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</si>
  <si>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</si>
  <si>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</si>
  <si>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</si>
  <si>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</si>
  <si>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</si>
  <si>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</si>
  <si>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</si>
  <si>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</si>
  <si>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</si>
  <si>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</si>
  <si>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</si>
  <si>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</si>
  <si>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</si>
  <si>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</si>
  <si>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</si>
  <si>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</si>
  <si>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</si>
  <si>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</si>
  <si>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</si>
  <si>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</si>
  <si>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</si>
  <si>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</si>
  <si>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</si>
  <si>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</si>
  <si>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</si>
  <si>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</si>
  <si>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</si>
  <si>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</si>
  <si>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</si>
  <si>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</si>
  <si>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</si>
  <si>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</si>
  <si>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</si>
  <si>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</si>
  <si>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</si>
  <si>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</si>
  <si>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</si>
  <si>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</si>
  <si>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</si>
  <si>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</si>
  <si>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</si>
  <si>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</si>
  <si>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</si>
  <si>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</si>
  <si>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</si>
  <si>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</si>
  <si>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</si>
  <si>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</si>
  <si>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</si>
  <si>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</si>
  <si>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</si>
  <si>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</si>
  <si>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</si>
  <si>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</si>
  <si>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</si>
  <si>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</si>
  <si>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</si>
  <si>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</si>
  <si>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</si>
  <si>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</si>
  <si>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</si>
  <si>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</si>
  <si>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</si>
  <si>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</si>
  <si>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</si>
  <si>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</si>
  <si>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</si>
  <si>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</si>
  <si>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</si>
  <si>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</si>
  <si>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</si>
  <si>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</si>
  <si>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</si>
  <si>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</si>
  <si>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</si>
  <si>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</si>
  <si>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</si>
  <si>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</si>
  <si>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</si>
  <si>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</si>
  <si>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</si>
  <si>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</si>
  <si>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</si>
  <si>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</si>
  <si>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</si>
  <si>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</si>
  <si>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</si>
  <si>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</si>
  <si>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</si>
  <si>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</si>
  <si>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</si>
  <si>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</si>
  <si>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</si>
  <si>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</si>
  <si>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</si>
  <si>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</si>
  <si>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</si>
  <si>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</si>
  <si>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</si>
  <si>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</si>
  <si>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</si>
  <si>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</si>
  <si>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</si>
  <si>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</si>
  <si>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</si>
  <si>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</si>
  <si>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</si>
  <si>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</si>
  <si>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</si>
  <si>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</si>
  <si>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</si>
  <si>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</si>
  <si>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</si>
  <si>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</si>
  <si>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</si>
  <si>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</si>
  <si>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</si>
  <si>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</si>
  <si>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</si>
  <si>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</si>
  <si>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</si>
  <si>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</si>
  <si>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</si>
  <si>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</si>
  <si>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</si>
  <si>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</si>
  <si>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</si>
  <si>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</si>
  <si>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</si>
  <si>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</si>
  <si>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</si>
  <si>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</si>
  <si>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</si>
  <si>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</si>
  <si>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</si>
  <si>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</si>
  <si>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</si>
  <si>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</si>
  <si>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</si>
  <si>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</si>
  <si>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</si>
  <si>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</si>
  <si>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</si>
  <si>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</si>
  <si>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</si>
  <si>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</si>
  <si>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</si>
  <si>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</si>
  <si>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</si>
  <si>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</si>
  <si>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</si>
  <si>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</si>
  <si>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</si>
  <si>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</si>
  <si>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</si>
  <si>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</si>
  <si>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</si>
  <si>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</si>
  <si>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</si>
  <si>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</si>
  <si>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</si>
  <si>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</si>
  <si>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</si>
  <si>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</si>
  <si>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</si>
  <si>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</si>
  <si>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</si>
  <si>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</si>
  <si>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</si>
  <si>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</si>
  <si>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</si>
  <si>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</si>
  <si>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</si>
  <si>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</si>
  <si>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</si>
  <si>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</si>
  <si>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</si>
  <si>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</si>
  <si>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</si>
  <si>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</si>
  <si>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</si>
  <si>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</si>
  <si>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</si>
  <si>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</si>
  <si>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</si>
  <si>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</si>
  <si>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</si>
  <si>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</si>
  <si>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</si>
  <si>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</si>
  <si>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</si>
  <si>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</si>
  <si>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</si>
  <si>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</si>
  <si>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</si>
  <si>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</si>
  <si>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</si>
  <si>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</si>
  <si>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</si>
  <si>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</si>
  <si>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</si>
  <si>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</si>
  <si>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</si>
  <si>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</si>
  <si>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</si>
  <si>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</si>
  <si>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</si>
  <si>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</si>
  <si>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</si>
  <si>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</si>
  <si>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</si>
  <si>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</si>
  <si>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</si>
  <si>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</si>
  <si>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</si>
  <si>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</si>
  <si>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</si>
  <si>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</si>
  <si>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</si>
  <si>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</si>
  <si>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</si>
  <si>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</si>
  <si>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</si>
  <si>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</si>
  <si>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</si>
  <si>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</si>
  <si>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</si>
  <si>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</si>
  <si>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</si>
  <si>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</si>
  <si>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</si>
  <si>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</si>
  <si>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</si>
  <si>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</si>
  <si>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</si>
  <si>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</si>
  <si>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</si>
  <si>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</si>
  <si>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</si>
  <si>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</si>
  <si>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</si>
  <si>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</si>
  <si>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</si>
  <si>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</si>
  <si>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</si>
  <si>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</si>
  <si>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</si>
  <si>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</si>
  <si>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</si>
  <si>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</si>
  <si>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</si>
  <si>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</si>
  <si>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</si>
  <si>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</si>
  <si>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</si>
  <si>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</si>
  <si>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</si>
  <si>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</si>
  <si>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</si>
  <si>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</si>
  <si>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</si>
  <si>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</si>
  <si>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</si>
  <si>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</si>
  <si>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</si>
  <si>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</si>
  <si>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</si>
  <si>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</si>
  <si>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</si>
  <si>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</si>
  <si>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</si>
  <si>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</si>
  <si>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</si>
  <si>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</si>
  <si>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</si>
  <si>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</si>
  <si>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</si>
  <si>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</si>
  <si>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</si>
  <si>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</si>
  <si>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</si>
  <si>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</si>
  <si>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</si>
  <si>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</si>
  <si>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</si>
  <si>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</si>
  <si>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</si>
  <si>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</si>
  <si>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</si>
  <si>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</si>
  <si>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</si>
  <si>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</si>
  <si>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</si>
  <si>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</si>
  <si>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</si>
  <si>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</si>
  <si>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</si>
  <si>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</si>
  <si>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</si>
  <si>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</si>
  <si>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</si>
  <si>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</si>
  <si>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</si>
  <si>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</si>
  <si>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</si>
  <si>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</si>
  <si>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</si>
  <si>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</si>
  <si>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</si>
  <si>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</si>
  <si>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</si>
  <si>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</si>
  <si>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</si>
  <si>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</si>
  <si>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</si>
  <si>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</si>
  <si>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</si>
  <si>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</si>
  <si>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</si>
  <si>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</si>
  <si>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</si>
  <si>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</si>
  <si>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</si>
  <si>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</si>
  <si>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</si>
  <si>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</si>
  <si>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</si>
  <si>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</si>
  <si>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</si>
  <si>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</si>
  <si>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</si>
  <si>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</si>
  <si>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</si>
  <si>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</si>
  <si>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</si>
  <si>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</si>
  <si>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</si>
  <si>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</si>
  <si>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</si>
  <si>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</si>
  <si>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</si>
  <si>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</si>
  <si>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</si>
  <si>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</si>
  <si>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</si>
  <si>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</si>
  <si>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</si>
  <si>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</si>
  <si>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</si>
  <si>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</si>
  <si>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</si>
  <si>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</si>
  <si>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</si>
  <si>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</si>
  <si>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</si>
  <si>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</si>
  <si>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</si>
  <si>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</si>
  <si>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</si>
  <si>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</si>
  <si>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</si>
  <si>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</si>
  <si>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</si>
  <si>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</si>
  <si>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</si>
  <si>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</si>
  <si>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</si>
  <si>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</si>
  <si>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</si>
  <si>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</si>
  <si>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</si>
  <si>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</si>
  <si>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</si>
  <si>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</si>
  <si>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</si>
  <si>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</si>
  <si>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</si>
  <si>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</si>
  <si>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</si>
  <si>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</si>
  <si>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</si>
  <si>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</si>
  <si>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</si>
  <si>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</si>
  <si>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</si>
  <si>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</si>
  <si>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</si>
  <si>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</si>
  <si>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</si>
  <si>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</si>
  <si>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</si>
  <si>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</si>
  <si>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</si>
  <si>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</si>
  <si>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</si>
  <si>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</si>
  <si>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</si>
  <si>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</si>
  <si>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</si>
  <si>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</si>
  <si>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</si>
  <si>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</si>
  <si>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</si>
  <si>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</si>
  <si>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</si>
  <si>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</si>
  <si>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</si>
  <si>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</si>
  <si>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</si>
  <si>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</si>
  <si>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</si>
  <si>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</si>
  <si>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</si>
  <si>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</si>
  <si>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</si>
  <si>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</si>
  <si>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</si>
  <si>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</si>
  <si>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</si>
  <si>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</si>
  <si>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</si>
  <si>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</si>
  <si>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</si>
  <si>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</si>
  <si>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</si>
  <si>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</si>
  <si>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</si>
  <si>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</si>
  <si>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</si>
  <si>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</si>
  <si>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</si>
  <si>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</si>
  <si>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</si>
  <si>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</si>
  <si>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</si>
  <si>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</si>
  <si>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</si>
  <si>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</si>
  <si>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</si>
  <si>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</si>
  <si>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</si>
  <si>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</si>
  <si>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</si>
  <si>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</si>
  <si>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</si>
  <si>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</si>
  <si>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</si>
  <si>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</si>
  <si>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</si>
  <si>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</si>
  <si>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</si>
  <si>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</si>
  <si>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</si>
  <si>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</si>
  <si>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</si>
  <si>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</si>
  <si>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</si>
  <si>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</si>
  <si>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</si>
  <si>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</si>
  <si>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</si>
  <si>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</si>
  <si>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</si>
  <si>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</si>
  <si>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</si>
  <si>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</si>
  <si>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</si>
  <si>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</si>
  <si>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</si>
  <si>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</si>
  <si>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</si>
  <si>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</si>
  <si>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</si>
  <si>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</si>
  <si>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</si>
  <si>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</si>
  <si>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</si>
  <si>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</si>
  <si>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</si>
  <si>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</si>
  <si>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</si>
  <si>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</si>
  <si>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</si>
  <si>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</si>
  <si>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</si>
  <si>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</si>
  <si>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</si>
  <si>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</si>
  <si>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</si>
  <si>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</si>
  <si>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</si>
  <si>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</si>
  <si>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</si>
  <si>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</si>
  <si>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</si>
  <si>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</si>
  <si>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</si>
  <si>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</si>
  <si>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</si>
  <si>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</si>
  <si>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</si>
  <si>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</si>
  <si>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</si>
  <si>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</si>
  <si>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</si>
  <si>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</si>
  <si>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</si>
  <si>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</si>
  <si>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</si>
  <si>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</si>
  <si>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</si>
  <si>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</si>
  <si>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</si>
  <si>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</si>
  <si>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</si>
  <si>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</si>
  <si>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</si>
  <si>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</si>
  <si>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</si>
  <si>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</si>
  <si>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</si>
  <si>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</si>
  <si>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</si>
  <si>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</si>
  <si>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</si>
  <si>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</si>
  <si>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</si>
  <si>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</si>
  <si>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</si>
  <si>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</si>
  <si>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</si>
  <si>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</si>
  <si>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</si>
  <si>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</si>
  <si>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</si>
  <si>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</si>
  <si>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</si>
  <si>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</si>
  <si>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</si>
  <si>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</si>
  <si>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</si>
  <si>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</si>
  <si>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</si>
  <si>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</si>
  <si>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</si>
  <si>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</si>
  <si>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</si>
  <si>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</si>
  <si>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</si>
  <si>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</si>
  <si>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</si>
  <si>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</si>
  <si>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</si>
  <si>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</si>
  <si>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</si>
  <si>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</si>
  <si>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</si>
  <si>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</si>
  <si>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</si>
  <si>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</si>
  <si>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</si>
  <si>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</si>
  <si>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</si>
  <si>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</si>
  <si>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</si>
  <si>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</si>
  <si>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</si>
  <si>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</si>
  <si>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</si>
  <si>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</si>
  <si>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</si>
  <si>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</si>
  <si>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</si>
  <si>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</si>
  <si>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</si>
  <si>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</si>
  <si>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</si>
  <si>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</si>
  <si>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</si>
  <si>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</si>
  <si>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</si>
  <si>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</si>
  <si>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</si>
  <si>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</si>
  <si>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</si>
  <si>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</si>
  <si>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</si>
  <si>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</si>
  <si>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</si>
  <si>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</si>
  <si>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</si>
  <si>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</si>
  <si>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</si>
  <si>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</si>
  <si>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</si>
  <si>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</si>
  <si>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</si>
  <si>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</si>
  <si>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</si>
  <si>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</si>
  <si>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</si>
  <si>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</si>
  <si>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</si>
  <si>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</si>
  <si>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</si>
  <si>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</si>
  <si>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</si>
  <si>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</si>
  <si>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</si>
  <si>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</si>
  <si>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</si>
  <si>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</si>
  <si>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</si>
  <si>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</si>
  <si>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</si>
  <si>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</si>
  <si>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</si>
  <si>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</si>
  <si>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</si>
  <si>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</si>
  <si>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</si>
  <si>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</si>
  <si>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</si>
  <si>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</si>
  <si>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</si>
  <si>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</si>
  <si>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</si>
  <si>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</si>
  <si>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</si>
  <si>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</si>
  <si>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</si>
  <si>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</si>
  <si>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</si>
  <si>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</si>
  <si>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</si>
  <si>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</si>
  <si>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</si>
  <si>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</si>
  <si>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</si>
  <si>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</si>
  <si>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</si>
  <si>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</si>
  <si>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</si>
  <si>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</si>
  <si>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</si>
  <si>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</si>
  <si>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</si>
  <si>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</si>
  <si>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</si>
  <si>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</si>
  <si>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</si>
  <si>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</si>
  <si>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</si>
  <si>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</si>
  <si>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</si>
  <si>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</si>
  <si>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</si>
  <si>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</si>
  <si>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</si>
  <si>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</si>
  <si>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</si>
  <si>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</si>
  <si>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</si>
  <si>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</si>
  <si>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</si>
  <si>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</si>
  <si>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</si>
  <si>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</si>
  <si>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</si>
  <si>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</si>
  <si>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</si>
  <si>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</si>
  <si>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</si>
  <si>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</si>
  <si>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</si>
  <si>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</si>
  <si>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</si>
  <si>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</si>
  <si>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</si>
  <si>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</si>
  <si>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</si>
  <si>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</si>
  <si>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</si>
  <si>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</si>
  <si>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</si>
  <si>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</si>
  <si>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</si>
  <si>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</si>
  <si>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</si>
  <si>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</si>
  <si>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</si>
  <si>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</si>
  <si>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</si>
  <si>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</si>
  <si>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</si>
  <si>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</si>
  <si>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</si>
  <si>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</si>
  <si>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</si>
  <si>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</si>
  <si>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</si>
  <si>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</si>
  <si>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</si>
  <si>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</si>
  <si>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</si>
  <si>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</si>
  <si>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</si>
  <si>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</si>
  <si>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</si>
  <si>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</si>
  <si>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</si>
  <si>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</si>
  <si>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</si>
  <si>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</si>
  <si>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</si>
  <si>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</si>
  <si>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</si>
  <si>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</si>
  <si>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</si>
  <si>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</si>
  <si>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</si>
  <si>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</si>
  <si>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</si>
  <si>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</si>
  <si>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</si>
  <si>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</si>
  <si>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</si>
  <si>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</si>
  <si>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</si>
  <si>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</si>
  <si>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</si>
  <si>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</si>
  <si>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</si>
  <si>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</si>
  <si>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</si>
  <si>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</si>
  <si>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</si>
  <si>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</si>
  <si>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</si>
  <si>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</si>
  <si>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</si>
  <si>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</si>
  <si>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</si>
  <si>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</si>
  <si>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</si>
  <si>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</si>
  <si>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</si>
  <si>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</si>
  <si>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</si>
  <si>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</si>
  <si>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</si>
  <si>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</si>
  <si>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</si>
  <si>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</si>
  <si>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</si>
  <si>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</si>
  <si>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</si>
  <si>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</si>
  <si>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</si>
  <si>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</si>
  <si>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</si>
  <si>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</si>
  <si>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</si>
  <si>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</si>
  <si>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</si>
  <si>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</si>
  <si>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</si>
  <si>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</si>
  <si>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</si>
  <si>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</si>
  <si>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</si>
  <si>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</si>
  <si>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</si>
  <si>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</si>
  <si>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</si>
  <si>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</si>
  <si>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</si>
  <si>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</si>
  <si>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</si>
  <si>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</si>
  <si>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</si>
  <si>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</si>
  <si>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</si>
  <si>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</si>
  <si>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</si>
  <si>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</si>
  <si>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</si>
  <si>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</si>
  <si>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</si>
  <si>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</si>
  <si>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</si>
  <si>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</si>
  <si>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</si>
  <si>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</si>
  <si>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</si>
  <si>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</si>
  <si>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</si>
  <si>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</si>
  <si>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</si>
  <si>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</si>
  <si>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</si>
  <si>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</si>
  <si>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</si>
  <si>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</si>
  <si>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</si>
  <si>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</si>
  <si>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</si>
  <si>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</si>
  <si>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</si>
  <si>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</si>
  <si>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</si>
  <si>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</si>
  <si>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</si>
  <si>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</si>
  <si>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</si>
  <si>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</si>
  <si>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</si>
  <si>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</si>
  <si>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</si>
  <si>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</si>
  <si>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</si>
  <si>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</si>
  <si>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</si>
  <si>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</si>
  <si>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</si>
  <si>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</si>
  <si>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</si>
  <si>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</si>
  <si>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</si>
  <si>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</si>
  <si>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</si>
  <si>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</si>
  <si>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</si>
  <si>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</si>
  <si>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</si>
  <si>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</si>
  <si>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</si>
  <si>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</si>
  <si>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</si>
  <si>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</si>
  <si>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</si>
  <si>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</si>
  <si>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</si>
  <si>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</si>
  <si>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</si>
  <si>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</si>
  <si>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</si>
  <si>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</si>
  <si>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</si>
  <si>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</si>
  <si>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</si>
  <si>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</si>
  <si>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</si>
  <si>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</si>
  <si>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</si>
  <si>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</si>
  <si>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</si>
  <si>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</si>
  <si>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</si>
  <si>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</si>
  <si>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</si>
  <si>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</si>
  <si>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</si>
  <si>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</si>
  <si>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</si>
  <si>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</si>
  <si>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</si>
  <si>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</si>
  <si>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</si>
  <si>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</si>
  <si>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</si>
  <si>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</si>
  <si>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</si>
  <si>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</si>
  <si>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</si>
  <si>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</si>
  <si>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</si>
  <si>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</si>
  <si>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</si>
  <si>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</si>
  <si>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</si>
  <si>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</si>
  <si>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</si>
  <si>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</si>
  <si>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</si>
  <si>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</si>
  <si>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</si>
  <si>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</si>
  <si>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</si>
  <si>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</si>
  <si>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</si>
  <si>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</si>
  <si>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</si>
  <si>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</si>
  <si>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</si>
  <si>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</si>
  <si>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</si>
  <si>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</si>
  <si>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</si>
  <si>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</si>
  <si>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</si>
  <si>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</si>
  <si>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</si>
  <si>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</si>
  <si>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</si>
  <si>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</si>
  <si>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</si>
  <si>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</si>
  <si>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</si>
  <si>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</si>
  <si>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</si>
  <si>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</si>
  <si>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</si>
  <si>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</si>
  <si>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</si>
  <si>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</si>
  <si>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</si>
  <si>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</si>
  <si>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</si>
  <si>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</si>
  <si>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</si>
  <si>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</si>
  <si>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</si>
  <si>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</si>
  <si>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</si>
  <si>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</si>
  <si>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</si>
  <si>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</si>
  <si>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</si>
  <si>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</si>
  <si>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</si>
  <si>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</si>
  <si>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</si>
  <si>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</si>
  <si>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</si>
  <si>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</si>
  <si>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</si>
  <si>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</si>
  <si>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</si>
  <si>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</si>
  <si>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</si>
  <si>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</si>
  <si>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</si>
  <si>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</si>
  <si>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</si>
  <si>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</si>
  <si>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</si>
  <si>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</si>
  <si>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</si>
  <si>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</si>
  <si>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</si>
  <si>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</si>
  <si>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</si>
  <si>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</si>
  <si>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</si>
  <si>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</si>
  <si>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</si>
  <si>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</si>
  <si>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</si>
  <si>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</si>
  <si>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</si>
  <si>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</si>
  <si>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</si>
  <si>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</si>
  <si>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</si>
  <si>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</si>
  <si>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</si>
  <si>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</si>
  <si>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</si>
  <si>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</si>
  <si>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</si>
  <si>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</si>
  <si>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</si>
  <si>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</si>
  <si>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</si>
  <si>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</si>
  <si>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</si>
  <si>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</si>
  <si>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</si>
  <si>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</si>
  <si>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</si>
  <si>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</si>
  <si>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</si>
  <si>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</si>
  <si>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</si>
  <si>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</si>
  <si>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</si>
  <si>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</si>
  <si>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</si>
  <si>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</si>
  <si>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</si>
  <si>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</si>
  <si>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</si>
  <si>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</si>
  <si>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</si>
  <si>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</si>
  <si>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</si>
  <si>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</si>
  <si>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</si>
  <si>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</si>
  <si>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</si>
  <si>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</si>
  <si>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</si>
  <si>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</si>
  <si>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</si>
  <si>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</si>
  <si>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</si>
  <si>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</si>
  <si>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</si>
  <si>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</si>
  <si>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</si>
  <si>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</si>
  <si>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</si>
  <si>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</si>
  <si>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</si>
  <si>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</si>
  <si>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</si>
  <si>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</si>
  <si>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</si>
  <si>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</si>
  <si>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</si>
  <si>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</si>
  <si>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</si>
  <si>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</si>
  <si>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</si>
  <si>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</si>
  <si>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</si>
  <si>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</si>
  <si>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</si>
  <si>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</si>
  <si>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</si>
  <si>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</si>
  <si>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</si>
  <si>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</si>
  <si>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</si>
  <si>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</si>
  <si>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</si>
  <si>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</si>
  <si>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</si>
  <si>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</si>
  <si>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</si>
  <si>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</si>
  <si>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</si>
  <si>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</si>
  <si>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</si>
  <si>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</si>
  <si>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</si>
  <si>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</si>
  <si>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</si>
  <si>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</si>
  <si>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</si>
  <si>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</si>
  <si>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</si>
  <si>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</si>
  <si>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</si>
  <si>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</si>
  <si>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</si>
  <si>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</si>
  <si>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</si>
  <si>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</si>
  <si>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</si>
  <si>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</si>
  <si>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</si>
  <si>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</si>
  <si>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</si>
  <si>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</si>
  <si>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</si>
  <si>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</si>
  <si>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</si>
  <si>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</si>
  <si>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</si>
  <si>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</si>
  <si>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</si>
  <si>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</si>
  <si>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</si>
  <si>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</si>
  <si>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</si>
  <si>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</si>
  <si>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</si>
  <si>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</si>
  <si>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</si>
  <si>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</si>
  <si>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</si>
  <si>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</si>
  <si>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</si>
  <si>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</si>
  <si>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</si>
  <si>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</si>
  <si>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</si>
  <si>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</si>
  <si>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</si>
  <si>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</si>
  <si>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</si>
  <si>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</si>
  <si>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</si>
  <si>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</si>
  <si>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</si>
  <si>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</si>
  <si>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</si>
  <si>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</si>
  <si>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</si>
  <si>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</si>
  <si>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</si>
  <si>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</si>
  <si>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</si>
  <si>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</si>
  <si>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</si>
  <si>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</si>
  <si>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</si>
  <si>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</si>
  <si>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</si>
  <si>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</si>
  <si>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</si>
  <si>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</si>
  <si>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</si>
  <si>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</si>
  <si>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</si>
  <si>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</si>
  <si>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</si>
  <si>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</si>
  <si>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</si>
  <si>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</si>
  <si>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</si>
  <si>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</si>
  <si>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</si>
  <si>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</si>
  <si>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</si>
  <si>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</si>
  <si>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</si>
  <si>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</si>
  <si>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</si>
  <si>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</si>
  <si>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</si>
  <si>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</si>
  <si>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</si>
  <si>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</si>
  <si>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</si>
  <si>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</si>
  <si>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</si>
  <si>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</si>
  <si>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</si>
  <si>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</si>
  <si>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</si>
  <si>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</si>
  <si>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</si>
  <si>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</si>
  <si>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</si>
  <si>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</si>
  <si>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</si>
  <si>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</si>
  <si>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</si>
  <si>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</si>
  <si>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</si>
  <si>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</si>
  <si>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</si>
  <si>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</si>
  <si>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</si>
  <si>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</si>
  <si>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</si>
  <si>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</si>
  <si>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</si>
  <si>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</si>
  <si>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</si>
  <si>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</si>
  <si>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</si>
  <si>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</si>
  <si>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</si>
  <si>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</si>
  <si>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</si>
  <si>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</si>
  <si>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</si>
  <si>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</si>
  <si>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</si>
  <si>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</si>
  <si>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</si>
  <si>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</si>
  <si>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</si>
  <si>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</si>
  <si>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</si>
  <si>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</si>
  <si>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</si>
  <si>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</si>
  <si>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</si>
  <si>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</si>
  <si>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</si>
  <si>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</si>
  <si>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</si>
  <si>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</si>
  <si>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</si>
  <si>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</si>
  <si>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</si>
  <si>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</si>
  <si>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</si>
  <si>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</si>
  <si>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</si>
  <si>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</si>
  <si>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</si>
  <si>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</si>
  <si>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</si>
  <si>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</si>
  <si>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</si>
  <si>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</si>
  <si>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</si>
  <si>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</si>
  <si>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</si>
  <si>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</si>
  <si>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</si>
  <si>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</si>
  <si>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</si>
  <si>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</si>
  <si>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</si>
  <si>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</si>
  <si>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</si>
  <si>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</si>
  <si>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</si>
  <si>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</si>
  <si>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</si>
  <si>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</si>
  <si>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</si>
  <si>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</si>
  <si>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</si>
  <si>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</si>
  <si>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</si>
  <si>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</si>
  <si>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</si>
  <si>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</si>
  <si>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</si>
  <si>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</si>
  <si>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</si>
  <si>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</si>
  <si>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</si>
  <si>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</si>
  <si>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</si>
  <si>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</si>
  <si>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</si>
  <si>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</si>
  <si>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</si>
  <si>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</si>
  <si>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</si>
  <si>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</si>
  <si>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</si>
  <si>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</si>
  <si>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</si>
  <si>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</si>
  <si>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</si>
  <si>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</si>
  <si>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</si>
  <si>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</si>
  <si>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</si>
  <si>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</si>
  <si>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</si>
  <si>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</si>
  <si>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</si>
  <si>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</si>
  <si>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</si>
  <si>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</si>
  <si>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</si>
  <si>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</si>
  <si>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</si>
  <si>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</si>
  <si>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</si>
  <si>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</si>
  <si>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</si>
  <si>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</si>
  <si>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</si>
  <si>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</si>
  <si>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</si>
  <si>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</si>
  <si>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</si>
  <si>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</si>
  <si>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</si>
  <si>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</si>
  <si>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</si>
  <si>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</si>
  <si>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</si>
  <si>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</si>
  <si>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</si>
  <si>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</si>
  <si>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</si>
  <si>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</si>
  <si>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</si>
  <si>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</si>
  <si>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</si>
  <si>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</si>
  <si>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</si>
  <si>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</si>
  <si>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</si>
  <si>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</si>
  <si>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</si>
  <si>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</si>
  <si>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</si>
  <si>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</si>
  <si>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</si>
  <si>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</si>
  <si>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</si>
  <si>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</si>
  <si>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</si>
  <si>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</si>
  <si>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</si>
  <si>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</si>
  <si>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</si>
  <si>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</si>
  <si>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</si>
  <si>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</si>
  <si>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</si>
  <si>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</si>
  <si>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</si>
  <si>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</si>
  <si>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</si>
  <si>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</si>
  <si>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</si>
  <si>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</si>
  <si>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</si>
  <si>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</si>
  <si>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</si>
  <si>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</si>
  <si>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</si>
  <si>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</si>
  <si>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</si>
  <si>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</si>
  <si>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</si>
  <si>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</si>
  <si>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</si>
  <si>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</si>
  <si>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</si>
  <si>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</si>
  <si>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</si>
  <si>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</si>
  <si>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</si>
  <si>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</si>
  <si>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</si>
  <si>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</si>
  <si>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</si>
  <si>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</si>
  <si>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</si>
  <si>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</si>
  <si>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</si>
  <si>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</si>
  <si>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</si>
  <si>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</si>
  <si>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</si>
  <si>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</si>
  <si>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</si>
  <si>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</si>
  <si>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</si>
  <si>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</si>
  <si>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</si>
  <si>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</si>
  <si>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</si>
  <si>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</si>
  <si>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</si>
  <si>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</si>
  <si>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</si>
  <si>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</si>
  <si>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</si>
  <si>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</si>
  <si>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</si>
  <si>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</si>
  <si>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</si>
  <si>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</si>
  <si>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</si>
  <si>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</si>
  <si>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</si>
  <si>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</si>
  <si>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</si>
  <si>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</si>
  <si>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</si>
  <si>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</si>
  <si>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</si>
  <si>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</si>
  <si>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</si>
  <si>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</si>
  <si>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</si>
  <si>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</si>
  <si>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</si>
  <si>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</si>
  <si>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</si>
  <si>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</si>
  <si>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</si>
  <si>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</si>
  <si>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</si>
  <si>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</si>
  <si>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</si>
  <si>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</si>
  <si>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</si>
  <si>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</si>
  <si>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</si>
  <si>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</si>
  <si>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</si>
  <si>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</si>
  <si>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</si>
  <si>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</si>
  <si>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</si>
  <si>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</si>
  <si>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</si>
  <si>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</si>
  <si>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</si>
  <si>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</si>
  <si>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</si>
  <si>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</si>
  <si>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</si>
  <si>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</si>
  <si>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</si>
  <si>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</si>
  <si>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</si>
  <si>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</si>
  <si>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</si>
  <si>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</si>
  <si>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</si>
  <si>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</si>
  <si>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</si>
  <si>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</si>
  <si>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</si>
  <si>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</si>
  <si>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</si>
  <si>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</si>
  <si>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</si>
  <si>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</si>
  <si>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</si>
  <si>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</si>
  <si>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</si>
  <si>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</si>
  <si>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</si>
  <si>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</si>
  <si>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</si>
  <si>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</si>
  <si>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</si>
  <si>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</si>
  <si>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</si>
  <si>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</si>
  <si>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</si>
  <si>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</si>
  <si>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</si>
  <si>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</si>
  <si>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</si>
  <si>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</si>
  <si>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</si>
  <si>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</si>
  <si>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</si>
  <si>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</si>
  <si>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</si>
  <si>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</si>
  <si>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</si>
  <si>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</si>
  <si>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</si>
  <si>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</si>
  <si>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</si>
  <si>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</si>
  <si>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</si>
  <si>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</si>
  <si>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</si>
  <si>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</si>
  <si>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</si>
  <si>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</si>
  <si>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</si>
  <si>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</si>
  <si>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</si>
  <si>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</si>
  <si>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</si>
  <si>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</si>
  <si>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</si>
  <si>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</si>
  <si>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</si>
  <si>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</si>
  <si>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</si>
  <si>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</si>
  <si>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</si>
  <si>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</si>
  <si>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</si>
  <si>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</si>
  <si>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</si>
  <si>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</si>
  <si>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</si>
  <si>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</si>
  <si>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</si>
  <si>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</si>
  <si>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</si>
  <si>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</si>
  <si>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</si>
  <si>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</si>
  <si>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</si>
  <si>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</si>
  <si>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</si>
  <si>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</si>
  <si>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</si>
  <si>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</si>
  <si>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</si>
  <si>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</si>
  <si>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</si>
  <si>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</si>
  <si>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</si>
  <si>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</si>
  <si>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</si>
  <si>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</si>
  <si>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</si>
  <si>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</si>
  <si>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</si>
  <si>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</si>
  <si>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</si>
  <si>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</si>
  <si>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</si>
  <si>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</si>
  <si>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</si>
  <si>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</si>
  <si>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</si>
  <si>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</si>
  <si>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</si>
  <si>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</si>
  <si>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</si>
  <si>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</si>
  <si>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</si>
  <si>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</si>
  <si>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</si>
  <si>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</si>
  <si>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</si>
  <si>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</si>
  <si>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</si>
  <si>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</si>
  <si>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</si>
  <si>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</si>
  <si>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</si>
  <si>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</si>
  <si>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</si>
  <si>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</si>
  <si>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</si>
  <si>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</si>
  <si>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</si>
  <si>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</si>
  <si>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</si>
  <si>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</si>
  <si>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</si>
  <si>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</si>
  <si>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</si>
  <si>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</si>
  <si>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</si>
  <si>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</si>
  <si>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</si>
  <si>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</si>
  <si>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</si>
  <si>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</si>
  <si>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</si>
  <si>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</si>
  <si>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</si>
  <si>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</si>
  <si>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</si>
  <si>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</si>
  <si>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</si>
  <si>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</si>
  <si>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</si>
  <si>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</si>
  <si>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</si>
  <si>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</si>
  <si>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</si>
  <si>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</si>
  <si>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</si>
  <si>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</si>
  <si>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</si>
  <si>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</si>
  <si>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</si>
  <si>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</si>
  <si>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</si>
  <si>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</si>
  <si>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</si>
  <si>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</si>
  <si>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</si>
  <si>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</si>
  <si>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</si>
  <si>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</si>
  <si>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</si>
  <si>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</si>
  <si>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</si>
  <si>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</si>
  <si>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</si>
  <si>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</si>
  <si>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</si>
  <si>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</si>
  <si>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</si>
  <si>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</si>
  <si>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</si>
  <si>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</si>
  <si>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</si>
  <si>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</si>
  <si>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</si>
  <si>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</si>
  <si>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</si>
  <si>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</si>
  <si>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</si>
  <si>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</si>
  <si>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</si>
  <si>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</si>
  <si>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</si>
  <si>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</si>
  <si>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</si>
  <si>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</si>
  <si>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</si>
  <si>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</si>
  <si>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</si>
  <si>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</si>
  <si>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</si>
  <si>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</si>
  <si>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</si>
  <si>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</si>
  <si>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</si>
  <si>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</si>
  <si>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</si>
  <si>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</si>
  <si>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</si>
  <si>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</si>
  <si>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</si>
  <si>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</si>
  <si>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</si>
  <si>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</si>
  <si>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</si>
  <si>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</si>
  <si>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</si>
  <si>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</si>
  <si>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</si>
  <si>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</si>
  <si>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</si>
  <si>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</si>
  <si>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</si>
  <si>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</si>
  <si>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</si>
  <si>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</si>
  <si>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</si>
  <si>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</si>
  <si>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</si>
  <si>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</si>
  <si>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</si>
  <si>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</si>
  <si>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</si>
  <si>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</si>
  <si>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</si>
  <si>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</si>
  <si>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</si>
  <si>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</si>
  <si>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</si>
  <si>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</si>
  <si>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</si>
  <si>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</si>
  <si>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</si>
  <si>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</si>
  <si>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</si>
  <si>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</si>
  <si>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</si>
  <si>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</si>
  <si>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</si>
  <si>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</si>
  <si>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</si>
  <si>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</si>
  <si>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</si>
  <si>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</si>
  <si>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</si>
  <si>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</si>
  <si>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</si>
  <si>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</si>
  <si>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</si>
  <si>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</si>
  <si>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</si>
  <si>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</si>
  <si>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</si>
  <si>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</si>
  <si>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</si>
  <si>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</si>
  <si>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</si>
  <si>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</si>
  <si>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</si>
  <si>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</si>
  <si>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</si>
  <si>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</si>
  <si>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</si>
  <si>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</si>
  <si>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</si>
  <si>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</si>
  <si>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</si>
  <si>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</si>
  <si>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</si>
  <si>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</si>
  <si>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</si>
  <si>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</si>
  <si>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</si>
  <si>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</si>
  <si>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</si>
  <si>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</si>
  <si>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</si>
  <si>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</si>
  <si>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</si>
  <si>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</si>
  <si>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</si>
  <si>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</si>
  <si>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</si>
  <si>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</si>
  <si>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</si>
  <si>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</si>
  <si>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</si>
  <si>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</si>
  <si>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</si>
  <si>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</si>
  <si>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</si>
  <si>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</si>
  <si>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</si>
  <si>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</si>
  <si>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</si>
  <si>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</si>
  <si>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</si>
  <si>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</si>
  <si>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</si>
  <si>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</si>
  <si>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</si>
  <si>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</si>
  <si>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</si>
  <si>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</si>
  <si>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</si>
  <si>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</si>
  <si>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</si>
  <si>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</si>
  <si>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</si>
  <si>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</si>
  <si>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</si>
  <si>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</si>
  <si>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</si>
  <si>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</si>
  <si>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</si>
  <si>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</si>
  <si>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</si>
  <si>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</si>
  <si>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</si>
  <si>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</si>
  <si>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</si>
  <si>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</si>
  <si>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</si>
  <si>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</si>
  <si>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</si>
  <si>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</si>
  <si>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</si>
  <si>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</si>
  <si>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</si>
  <si>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</si>
  <si>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</si>
  <si>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</si>
  <si>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</si>
  <si>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</si>
  <si>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</si>
  <si>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</si>
  <si>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</si>
  <si>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</si>
  <si>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</si>
  <si>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</si>
  <si>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</si>
  <si>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</si>
  <si>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</si>
  <si>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</si>
  <si>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</si>
  <si>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</si>
  <si>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</si>
  <si>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</si>
  <si>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</si>
  <si>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</si>
  <si>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</si>
  <si>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</si>
  <si>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</si>
  <si>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</si>
  <si>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</si>
  <si>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</si>
  <si>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</si>
  <si>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</si>
  <si>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</si>
  <si>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</si>
  <si>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</si>
  <si>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</si>
  <si>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</si>
  <si>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</si>
  <si>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</si>
  <si>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</si>
  <si>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</si>
  <si>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</si>
  <si>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</si>
  <si>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</si>
  <si>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</si>
  <si>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</si>
  <si>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</si>
  <si>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</si>
  <si>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</si>
  <si>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</si>
  <si>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</si>
  <si>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</si>
  <si>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</si>
  <si>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</si>
  <si>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</si>
  <si>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</si>
  <si>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</si>
  <si>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</si>
  <si>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</si>
  <si>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</si>
  <si>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</si>
  <si>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</si>
  <si>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</si>
  <si>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</si>
  <si>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</si>
  <si>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</si>
  <si>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</si>
  <si>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</si>
  <si>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</si>
  <si>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</si>
  <si>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</si>
  <si>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</si>
  <si>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</si>
  <si>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</si>
  <si>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</si>
  <si>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</si>
  <si>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</si>
  <si>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</si>
  <si>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</si>
  <si>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</si>
  <si>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</si>
  <si>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</si>
  <si>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</si>
  <si>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</si>
  <si>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</si>
  <si>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</si>
  <si>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</si>
  <si>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</si>
  <si>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</si>
  <si>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</si>
  <si>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</si>
  <si>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</si>
  <si>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</si>
  <si>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</si>
  <si>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</si>
  <si>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</si>
  <si>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</si>
  <si>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</si>
  <si>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</si>
  <si>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</si>
  <si>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</si>
  <si>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</si>
  <si>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</si>
  <si>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</si>
  <si>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</si>
  <si>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</si>
  <si>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</si>
  <si>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</si>
  <si>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</si>
  <si>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</si>
  <si>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</si>
  <si>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</si>
  <si>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</si>
  <si>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</si>
  <si>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</si>
  <si>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</si>
  <si>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</si>
  <si>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</si>
  <si>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</si>
  <si>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</si>
  <si>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</si>
  <si>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</si>
  <si>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</si>
  <si>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</si>
  <si>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</si>
  <si>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</si>
  <si>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</si>
  <si>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</si>
  <si>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</si>
  <si>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</si>
  <si>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</si>
  <si>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</si>
  <si>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</si>
  <si>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</si>
  <si>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</si>
  <si>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</si>
  <si>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</si>
  <si>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</si>
  <si>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</si>
  <si>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</si>
  <si>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</si>
  <si>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</si>
  <si>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</si>
  <si>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</si>
  <si>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</si>
  <si>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</si>
  <si>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</si>
  <si>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</si>
  <si>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</si>
  <si>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</si>
  <si>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</si>
  <si>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</si>
  <si>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</si>
  <si>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</si>
  <si>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</si>
  <si>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</si>
  <si>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</si>
  <si>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</si>
  <si>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</si>
  <si>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</si>
  <si>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</si>
  <si>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</si>
  <si>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</si>
  <si>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</si>
  <si>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</si>
  <si>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</si>
  <si>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</si>
  <si>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</si>
  <si>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</si>
  <si>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</si>
  <si>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</si>
  <si>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</si>
  <si>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</si>
  <si>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</si>
  <si>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</si>
  <si>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</si>
  <si>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</si>
  <si>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</si>
  <si>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</si>
  <si>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</si>
  <si>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</si>
  <si>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</si>
  <si>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</si>
  <si>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</si>
  <si>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</si>
  <si>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</si>
  <si>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</si>
  <si>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</si>
  <si>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</si>
  <si>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</si>
  <si>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</si>
  <si>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</si>
  <si>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</si>
  <si>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</si>
  <si>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</si>
  <si>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</si>
  <si>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</si>
  <si>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</si>
  <si>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</si>
  <si>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</si>
  <si>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</si>
  <si>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</si>
  <si>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</si>
  <si>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</si>
  <si>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</si>
  <si>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</si>
  <si>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</si>
  <si>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</si>
  <si>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</si>
  <si>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</si>
  <si>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</si>
  <si>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</si>
  <si>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</si>
  <si>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</si>
  <si>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</si>
  <si>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</si>
  <si>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</si>
  <si>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</si>
  <si>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</si>
  <si>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</si>
  <si>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</si>
  <si>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</si>
  <si>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</si>
  <si>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</si>
  <si>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</si>
  <si>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</si>
  <si>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</si>
  <si>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</si>
  <si>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</si>
  <si>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</si>
  <si>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</si>
  <si>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</si>
  <si>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</si>
  <si>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</si>
  <si>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</si>
  <si>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</si>
  <si>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</si>
  <si>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</si>
  <si>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</si>
  <si>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</si>
  <si>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</si>
  <si>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</si>
  <si>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</si>
  <si>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</si>
  <si>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</si>
  <si>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</si>
  <si>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</si>
  <si>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</si>
  <si>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</si>
  <si>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</si>
  <si>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</si>
  <si>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</si>
  <si>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</si>
  <si>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</si>
  <si>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</si>
  <si>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</si>
  <si>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</si>
  <si>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</si>
  <si>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</si>
  <si>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</si>
  <si>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</si>
  <si>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</si>
  <si>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</si>
  <si>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</si>
  <si>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</si>
  <si>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</si>
  <si>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</si>
  <si>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</si>
  <si>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</si>
  <si>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</si>
  <si>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</si>
  <si>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</si>
  <si>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</si>
  <si>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</si>
  <si>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</si>
  <si>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</si>
  <si>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</si>
  <si>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</si>
  <si>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</si>
  <si>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</si>
  <si>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</si>
  <si>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</si>
  <si>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</si>
  <si>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</si>
  <si>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</si>
  <si>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</si>
  <si>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</si>
  <si>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</si>
  <si>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</si>
  <si>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</si>
  <si>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</si>
  <si>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</si>
  <si>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</si>
  <si>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</si>
  <si>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</si>
  <si>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</si>
  <si>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</si>
  <si>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</si>
  <si>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</si>
  <si>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</si>
  <si>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</si>
  <si>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</si>
  <si>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</si>
  <si>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</si>
  <si>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</si>
  <si>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</si>
  <si>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</si>
  <si>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</si>
  <si>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</si>
  <si>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</si>
  <si>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</si>
  <si>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</si>
  <si>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</si>
  <si>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</si>
  <si>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</si>
  <si>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</si>
  <si>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</si>
  <si>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</si>
  <si>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</si>
  <si>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</si>
  <si>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</si>
  <si>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</si>
  <si>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</si>
  <si>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</si>
  <si>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</si>
  <si>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</si>
  <si>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</si>
  <si>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</si>
  <si>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</si>
  <si>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</si>
  <si>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</si>
  <si>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</si>
  <si>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</si>
  <si>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</si>
  <si>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</si>
  <si>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</si>
  <si>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</si>
  <si>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</si>
  <si>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</si>
  <si>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</si>
  <si>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</si>
  <si>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</si>
  <si>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</si>
  <si>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</si>
  <si>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</si>
  <si>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</si>
  <si>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</si>
  <si>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</si>
  <si>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</si>
  <si>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</si>
  <si>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</si>
  <si>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</si>
  <si>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</si>
  <si>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</si>
  <si>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</si>
  <si>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</si>
  <si>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</si>
  <si>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</si>
  <si>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</si>
  <si>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</si>
  <si>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</si>
  <si>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</si>
  <si>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</si>
  <si>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</si>
  <si>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</si>
  <si>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</si>
  <si>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</si>
  <si>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</si>
  <si>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</si>
  <si>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</si>
  <si>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</si>
  <si>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</si>
  <si>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</si>
  <si>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</si>
  <si>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</si>
  <si>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</si>
  <si>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</si>
  <si>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</si>
  <si>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</si>
  <si>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</si>
  <si>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</si>
  <si>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</si>
  <si>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</si>
  <si>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</si>
  <si>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</si>
  <si>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</si>
  <si>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</si>
  <si>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</si>
  <si>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</si>
  <si>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</si>
  <si>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</si>
  <si>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</si>
  <si>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</si>
  <si>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</si>
  <si>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</si>
  <si>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</si>
  <si>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</si>
  <si>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</si>
  <si>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</si>
  <si>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</si>
  <si>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</si>
  <si>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</si>
  <si>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</si>
  <si>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</si>
  <si>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</si>
  <si>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</si>
  <si>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</si>
  <si>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</si>
  <si>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</si>
  <si>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</si>
  <si>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</si>
  <si>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</si>
  <si>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</si>
  <si>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</si>
  <si>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</si>
  <si>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</si>
  <si>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</si>
  <si>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</si>
  <si>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</si>
  <si>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</si>
  <si>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</si>
  <si>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</si>
  <si>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</si>
  <si>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</si>
  <si>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</si>
  <si>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</si>
  <si>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</si>
  <si>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</si>
  <si>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</si>
  <si>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</si>
  <si>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</si>
  <si>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</si>
  <si>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</si>
  <si>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</si>
  <si>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</si>
  <si>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</si>
  <si>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</si>
  <si>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</si>
  <si>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</si>
  <si>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</si>
  <si>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</si>
  <si>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</si>
  <si>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</si>
  <si>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</si>
  <si>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</si>
  <si>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</si>
  <si>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</si>
  <si>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</si>
  <si>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</si>
  <si>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</si>
  <si>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</si>
  <si>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</si>
  <si>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</si>
  <si>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</si>
  <si>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</si>
  <si>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</si>
  <si>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</si>
  <si>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</si>
  <si>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</si>
  <si>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</si>
  <si>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</si>
  <si>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</si>
  <si>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</si>
  <si>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</si>
  <si>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</si>
  <si>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</si>
  <si>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</si>
  <si>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</si>
  <si>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</si>
  <si>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</si>
  <si>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</si>
  <si>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</si>
  <si>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</si>
  <si>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</si>
  <si>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</si>
  <si>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</si>
  <si>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</si>
  <si>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</si>
  <si>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</si>
  <si>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</si>
  <si>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</si>
  <si>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</si>
  <si>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</si>
  <si>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</si>
  <si>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</si>
  <si>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</si>
  <si>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</si>
  <si>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</si>
  <si>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</si>
  <si>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</si>
  <si>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</si>
  <si>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</si>
  <si>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</si>
  <si>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</si>
  <si>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</si>
  <si>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</si>
  <si>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</si>
  <si>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</si>
  <si>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</si>
  <si>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</si>
  <si>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</si>
  <si>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</si>
  <si>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</si>
  <si>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</si>
  <si>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</si>
  <si>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</si>
  <si>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</si>
  <si>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</si>
  <si>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</si>
  <si>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</si>
  <si>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</si>
  <si>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</si>
  <si>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</si>
  <si>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</si>
  <si>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</si>
  <si>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</si>
  <si>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</si>
  <si>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</si>
  <si>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</si>
  <si>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</si>
  <si>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</si>
  <si>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</si>
  <si>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</si>
  <si>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</si>
  <si>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</si>
  <si>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</si>
  <si>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</si>
  <si>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</si>
  <si>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</si>
  <si>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</si>
  <si>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</si>
  <si>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</si>
  <si>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</si>
  <si>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</si>
  <si>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</si>
  <si>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</si>
  <si>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</si>
  <si>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</si>
  <si>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</si>
  <si>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</si>
  <si>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</si>
  <si>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</si>
  <si>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</si>
  <si>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</si>
  <si>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</si>
  <si>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</si>
  <si>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</si>
  <si>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</si>
  <si>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</si>
  <si>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</si>
  <si>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</si>
  <si>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</si>
  <si>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</si>
  <si>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</si>
  <si>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</si>
  <si>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</si>
  <si>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</si>
  <si>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</si>
  <si>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</si>
  <si>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</si>
  <si>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</si>
  <si>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</si>
  <si>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</si>
  <si>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</si>
  <si>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</si>
  <si>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</si>
  <si>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</si>
  <si>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</si>
  <si>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</si>
  <si>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</si>
  <si>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</si>
  <si>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</si>
  <si>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</si>
  <si>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</si>
  <si>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</si>
  <si>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</si>
  <si>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</si>
  <si>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</si>
  <si>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</si>
  <si>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</si>
  <si>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</si>
  <si>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</si>
  <si>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</si>
  <si>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</si>
  <si>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</si>
  <si>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</si>
  <si>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</si>
  <si>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</si>
  <si>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</si>
  <si>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</si>
  <si>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</si>
  <si>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</si>
  <si>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</si>
  <si>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</si>
  <si>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</si>
  <si>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</si>
  <si>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</si>
  <si>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</si>
  <si>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</si>
  <si>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</si>
  <si>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</si>
  <si>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</si>
  <si>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</si>
  <si>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</si>
  <si>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</si>
  <si>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</si>
  <si>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</si>
  <si>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</si>
  <si>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</si>
  <si>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</si>
  <si>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</si>
  <si>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</si>
  <si>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</si>
  <si>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</si>
  <si>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</si>
  <si>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</si>
  <si>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</si>
  <si>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</si>
  <si>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</si>
  <si>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</si>
  <si>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</si>
  <si>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</si>
  <si>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</si>
  <si>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</si>
  <si>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</si>
  <si>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</si>
  <si>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</si>
  <si>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</si>
  <si>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</si>
  <si>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</si>
  <si>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</si>
  <si>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</si>
  <si>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</si>
  <si>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</si>
  <si>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</si>
  <si>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</si>
  <si>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</si>
  <si>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</si>
  <si>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</si>
  <si>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</si>
  <si>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</si>
  <si>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</si>
  <si>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</si>
  <si>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</si>
  <si>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</si>
  <si>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</si>
  <si>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</si>
  <si>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</si>
  <si>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</si>
  <si>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</si>
  <si>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</si>
  <si>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</si>
  <si>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</si>
  <si>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</si>
  <si>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</si>
  <si>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</si>
  <si>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</si>
  <si>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</si>
  <si>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</si>
  <si>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</si>
  <si>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</si>
  <si>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</si>
  <si>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</si>
  <si>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</si>
  <si>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</si>
  <si>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</si>
  <si>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</si>
  <si>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</si>
  <si>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</si>
  <si>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</si>
  <si>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</si>
  <si>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</si>
  <si>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</si>
  <si>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</si>
  <si>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</si>
  <si>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</si>
  <si>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</si>
  <si>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</si>
  <si>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</si>
  <si>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</si>
  <si>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</si>
  <si>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</si>
  <si>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</si>
  <si>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</si>
  <si>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</si>
  <si>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</si>
  <si>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</si>
  <si>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</si>
  <si>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</si>
  <si>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</si>
  <si>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</si>
  <si>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</si>
  <si>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</si>
  <si>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</si>
  <si>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</si>
  <si>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</si>
  <si>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</si>
  <si>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</si>
  <si>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</si>
  <si>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</si>
  <si>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</si>
  <si>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</si>
  <si>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</si>
  <si>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</si>
  <si>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</si>
  <si>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</si>
  <si>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</si>
  <si>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</si>
  <si>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</si>
  <si>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</si>
  <si>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</si>
  <si>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</si>
  <si>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</si>
  <si>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</si>
  <si>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</si>
  <si>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</si>
  <si>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</si>
  <si>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</si>
  <si>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</si>
  <si>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</si>
  <si>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</si>
  <si>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</si>
  <si>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</si>
  <si>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</si>
  <si>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</si>
  <si>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</si>
  <si>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</si>
  <si>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</si>
  <si>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</si>
  <si>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</si>
  <si>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</si>
  <si>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</si>
  <si>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</si>
  <si>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</si>
  <si>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</si>
  <si>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</si>
  <si>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</si>
  <si>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</si>
  <si>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</si>
  <si>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</si>
  <si>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</si>
  <si>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</si>
  <si>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</si>
  <si>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</si>
  <si>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</si>
  <si>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</si>
  <si>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</si>
  <si>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</si>
  <si>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</si>
  <si>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</si>
  <si>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</si>
  <si>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</si>
  <si>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</si>
  <si>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</si>
  <si>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</si>
  <si>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</si>
  <si>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</si>
  <si>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</si>
  <si>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</si>
  <si>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</si>
  <si>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</si>
  <si>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</si>
  <si>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</si>
  <si>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</si>
  <si>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</si>
  <si>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</si>
  <si>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</si>
  <si>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</si>
  <si>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</si>
  <si>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</si>
  <si>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</si>
  <si>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</si>
  <si>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</si>
  <si>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</si>
  <si>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</si>
  <si>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</si>
  <si>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</si>
  <si>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</si>
  <si>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</si>
  <si>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</si>
  <si>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</si>
  <si>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</si>
  <si>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</si>
  <si>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</si>
  <si>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</si>
  <si>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</si>
  <si>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</si>
  <si>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</si>
  <si>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</si>
  <si>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</si>
  <si>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</si>
  <si>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</si>
  <si>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</si>
  <si>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</si>
  <si>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</si>
  <si>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</si>
  <si>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</si>
  <si>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</si>
  <si>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</si>
  <si>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</si>
  <si>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</si>
  <si>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</si>
  <si>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</si>
  <si>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</si>
  <si>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</si>
  <si>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</si>
  <si>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</si>
  <si>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</si>
  <si>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</si>
  <si>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</si>
  <si>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</si>
  <si>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</si>
  <si>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</si>
  <si>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</si>
  <si>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</si>
  <si>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</si>
  <si>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</si>
  <si>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</si>
  <si>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</si>
  <si>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</si>
  <si>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</si>
  <si>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</si>
  <si>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</si>
  <si>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</si>
  <si>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</si>
  <si>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</si>
  <si>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</si>
  <si>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</si>
  <si>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</si>
  <si>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</si>
  <si>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</si>
  <si>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</si>
  <si>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</si>
  <si>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</si>
  <si>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</si>
  <si>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</si>
  <si>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</si>
  <si>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</si>
  <si>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</si>
  <si>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</si>
  <si>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</si>
  <si>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</si>
  <si>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</si>
  <si>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</si>
  <si>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</si>
  <si>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</si>
  <si>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</si>
  <si>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</si>
  <si>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</si>
  <si>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</si>
  <si>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</si>
  <si>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</si>
  <si>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</si>
  <si>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</si>
  <si>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</si>
  <si>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</si>
  <si>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</si>
  <si>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</si>
  <si>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</si>
  <si>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</si>
  <si>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</si>
  <si>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</si>
  <si>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</si>
  <si>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</si>
  <si>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</si>
  <si>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</si>
  <si>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</si>
  <si>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</si>
  <si>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</si>
  <si>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</si>
  <si>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</si>
  <si>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</si>
  <si>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</si>
  <si>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</si>
  <si>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</si>
  <si>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</si>
  <si>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</si>
  <si>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</si>
  <si>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</si>
  <si>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</si>
  <si>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</si>
  <si>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</si>
  <si>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</si>
  <si>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</si>
  <si>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</si>
  <si>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</si>
  <si>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</si>
  <si>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</si>
  <si>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</si>
  <si>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</si>
  <si>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</si>
  <si>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</si>
  <si>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</si>
  <si>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</si>
  <si>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</si>
  <si>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</si>
  <si>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</si>
  <si>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</si>
  <si>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</si>
  <si>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</si>
  <si>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</si>
  <si>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</si>
  <si>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</si>
  <si>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</si>
  <si>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</si>
  <si>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</si>
  <si>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</si>
  <si>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</si>
  <si>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</si>
  <si>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</si>
  <si>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</si>
  <si>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</si>
  <si>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</si>
  <si>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</si>
  <si>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</si>
  <si>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</si>
  <si>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</si>
  <si>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</si>
  <si>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</si>
  <si>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</si>
  <si>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</si>
  <si>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</si>
  <si>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</si>
  <si>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</si>
  <si>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</si>
  <si>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</si>
  <si>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</si>
  <si>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</si>
  <si>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</si>
  <si>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</si>
  <si>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</si>
  <si>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</si>
  <si>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</si>
  <si>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</si>
  <si>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</si>
  <si>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</si>
  <si>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</si>
  <si>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</si>
  <si>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</si>
  <si>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</si>
  <si>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</si>
  <si>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</si>
  <si>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</si>
  <si>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</si>
  <si>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</si>
  <si>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</si>
  <si>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</si>
  <si>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</si>
  <si>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</si>
  <si>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</si>
  <si>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</si>
  <si>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</si>
  <si>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</si>
  <si>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</si>
  <si>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</si>
  <si>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</si>
  <si>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</si>
  <si>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</si>
  <si>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</si>
  <si>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</si>
  <si>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</si>
  <si>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</si>
  <si>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</si>
  <si>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</si>
  <si>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</si>
  <si>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</si>
  <si>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</si>
  <si>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</si>
  <si>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</si>
  <si>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</si>
  <si>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</si>
  <si>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</si>
  <si>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</si>
  <si>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</si>
  <si>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</si>
  <si>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</si>
  <si>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</si>
  <si>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</si>
  <si>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</si>
  <si>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</si>
  <si>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</si>
  <si>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</si>
  <si>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</si>
  <si>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</si>
  <si>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</si>
  <si>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</si>
  <si>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</si>
  <si>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</si>
  <si>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</si>
  <si>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</si>
  <si>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</si>
  <si>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</si>
  <si>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</si>
  <si>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</si>
  <si>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</si>
  <si>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</si>
  <si>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</si>
  <si>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</si>
  <si>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</si>
  <si>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</si>
  <si>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</si>
  <si>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</si>
  <si>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</si>
  <si>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</si>
  <si>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</si>
  <si>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</si>
  <si>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</si>
  <si>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</si>
  <si>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</si>
  <si>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</si>
  <si>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</si>
  <si>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</si>
  <si>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</si>
  <si>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</si>
  <si>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</si>
  <si>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</si>
  <si>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</si>
  <si>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</si>
  <si>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</si>
  <si>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</si>
  <si>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</si>
  <si>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</si>
  <si>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</si>
  <si>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</si>
  <si>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</si>
  <si>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</si>
  <si>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</si>
  <si>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</si>
  <si>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</si>
  <si>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</si>
  <si>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</si>
  <si>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</si>
  <si>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</si>
  <si>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</si>
  <si>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</si>
  <si>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</si>
  <si>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</si>
  <si>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</si>
  <si>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</si>
  <si>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</si>
  <si>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</si>
  <si>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</si>
  <si>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</si>
  <si>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</si>
  <si>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</si>
  <si>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</si>
  <si>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</si>
  <si>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</si>
  <si>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</si>
  <si>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</si>
  <si>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</si>
  <si>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</si>
  <si>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</si>
  <si>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</si>
  <si>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</si>
  <si>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</si>
  <si>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</si>
  <si>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</si>
  <si>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</si>
  <si>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</si>
  <si>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</si>
  <si>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</si>
  <si>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</si>
  <si>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</si>
  <si>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</si>
  <si>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</si>
  <si>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</si>
  <si>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</si>
  <si>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</si>
  <si>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</si>
  <si>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</si>
  <si>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</si>
  <si>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</si>
  <si>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</si>
  <si>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</si>
  <si>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</si>
  <si>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</si>
  <si>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</si>
  <si>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</si>
  <si>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</si>
  <si>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</si>
  <si>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</si>
  <si>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</si>
  <si>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</si>
  <si>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</si>
  <si>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</si>
  <si>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</si>
  <si>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</si>
  <si>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</si>
  <si>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</si>
  <si>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</si>
  <si>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</si>
  <si>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</si>
  <si>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</si>
  <si>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</si>
  <si>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</si>
  <si>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</si>
  <si>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</si>
  <si>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</si>
  <si>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</si>
  <si>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</si>
  <si>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</si>
  <si>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</si>
  <si>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</si>
  <si>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</si>
  <si>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</si>
  <si>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</si>
  <si>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</si>
  <si>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</si>
  <si>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</si>
  <si>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</si>
  <si>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</si>
  <si>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</si>
  <si>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</si>
  <si>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</si>
  <si>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</si>
  <si>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</si>
  <si>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</si>
  <si>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</si>
  <si>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</si>
  <si>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</si>
  <si>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</si>
  <si>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</si>
  <si>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</si>
  <si>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</si>
  <si>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</si>
  <si>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</si>
  <si>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</si>
  <si>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</si>
  <si>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</si>
  <si>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</si>
  <si>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</si>
  <si>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</si>
  <si>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</si>
  <si>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</si>
  <si>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</si>
  <si>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</si>
  <si>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</si>
  <si>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</si>
  <si>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</si>
  <si>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</si>
  <si>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</si>
  <si>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</si>
  <si>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</si>
  <si>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</si>
  <si>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</si>
  <si>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</si>
  <si>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</si>
  <si>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</si>
  <si>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</si>
  <si>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</si>
  <si>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</si>
  <si>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</si>
  <si>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</si>
  <si>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</si>
  <si>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</si>
  <si>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</si>
  <si>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</si>
  <si>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</si>
  <si>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</si>
  <si>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</si>
  <si>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</si>
  <si>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</si>
  <si>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</si>
  <si>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</si>
  <si>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</si>
  <si>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</si>
  <si>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</si>
  <si>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</si>
  <si>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</si>
  <si>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</si>
  <si>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</si>
  <si>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</si>
  <si>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</si>
  <si>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</si>
  <si>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</si>
  <si>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</si>
  <si>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</si>
  <si>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</si>
  <si>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</si>
  <si>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</si>
  <si>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</si>
  <si>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</si>
  <si>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</si>
  <si>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</si>
  <si>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</si>
  <si>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</si>
  <si>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</si>
  <si>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</si>
  <si>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</si>
  <si>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</si>
  <si>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</si>
  <si>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</si>
  <si>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</si>
  <si>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</si>
  <si>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</si>
  <si>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</si>
  <si>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</si>
  <si>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</si>
  <si>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</si>
  <si>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</si>
  <si>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</si>
  <si>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</si>
  <si>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</si>
  <si>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</si>
  <si>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</si>
  <si>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</si>
  <si>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</si>
  <si>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</si>
  <si>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</si>
  <si>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</si>
  <si>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</si>
  <si>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</si>
  <si>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</si>
  <si>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</si>
  <si>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</si>
  <si>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</si>
  <si>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</si>
  <si>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</si>
  <si>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</si>
  <si>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</si>
  <si>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</si>
  <si>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</si>
  <si>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</si>
  <si>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</si>
  <si>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</si>
  <si>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</si>
  <si>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</si>
  <si>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</si>
  <si>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</si>
  <si>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</si>
  <si>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</si>
  <si>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</si>
  <si>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</si>
  <si>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</si>
  <si>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</si>
  <si>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</si>
  <si>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</si>
  <si>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</si>
  <si>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</si>
  <si>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</si>
  <si>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</si>
  <si>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</si>
  <si>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</si>
  <si>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</si>
  <si>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</si>
  <si>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</si>
  <si>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</si>
  <si>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</si>
  <si>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</si>
  <si>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</si>
  <si>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</si>
  <si>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</si>
  <si>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</si>
  <si>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</si>
  <si>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</si>
  <si>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</si>
  <si>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</si>
  <si>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</si>
  <si>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</si>
  <si>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</si>
  <si>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</si>
  <si>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</si>
  <si>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</si>
  <si>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</si>
  <si>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</si>
  <si>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</si>
  <si>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</si>
  <si>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</si>
  <si>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</si>
  <si>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</si>
  <si>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</si>
  <si>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</si>
  <si>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</si>
  <si>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</si>
  <si>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</si>
  <si>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</si>
  <si>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</si>
  <si>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</si>
  <si>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</si>
  <si>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</si>
  <si>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</si>
  <si>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</si>
  <si>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</si>
  <si>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</si>
  <si>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</si>
  <si>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</si>
  <si>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</si>
  <si>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</si>
  <si>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</si>
  <si>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</si>
  <si>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</si>
  <si>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</si>
  <si>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</si>
  <si>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</si>
  <si>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</si>
  <si>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</si>
  <si>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</si>
  <si>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</si>
  <si>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</si>
  <si>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</si>
  <si>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</si>
  <si>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</si>
  <si>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</si>
  <si>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</si>
  <si>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</si>
  <si>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</si>
  <si>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</si>
  <si>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</si>
  <si>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</si>
  <si>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</si>
  <si>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</si>
  <si>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</si>
  <si>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</si>
  <si>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</si>
  <si>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</si>
  <si>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</si>
  <si>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</si>
  <si>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</si>
  <si>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</si>
  <si>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</si>
  <si>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</si>
  <si>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</si>
  <si>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</si>
  <si>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</si>
  <si>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</si>
  <si>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</si>
  <si>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</si>
  <si>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</si>
  <si>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</si>
  <si>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</si>
  <si>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</si>
  <si>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</si>
  <si>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</si>
  <si>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</si>
  <si>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</si>
  <si>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</si>
  <si>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</si>
  <si>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</si>
  <si>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</si>
  <si>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</si>
  <si>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</si>
  <si>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</si>
  <si>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</si>
  <si>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</si>
  <si>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</si>
  <si>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</si>
  <si>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</si>
  <si>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</si>
  <si>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</si>
  <si>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</si>
  <si>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</si>
  <si>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</si>
  <si>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</si>
  <si>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</si>
  <si>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</si>
  <si>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</si>
  <si>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</si>
  <si>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</si>
  <si>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</si>
  <si>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</si>
  <si>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</si>
  <si>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</si>
  <si>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</si>
  <si>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</si>
  <si>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</si>
  <si>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</si>
  <si>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</si>
  <si>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</si>
  <si>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</si>
  <si>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</si>
  <si>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</si>
  <si>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</si>
  <si>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</si>
  <si>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</si>
  <si>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</si>
  <si>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</si>
  <si>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</si>
  <si>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</si>
  <si>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</si>
  <si>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</si>
  <si>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</si>
  <si>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</si>
  <si>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</si>
  <si>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</si>
  <si>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</si>
  <si>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</si>
  <si>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</si>
  <si>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</si>
  <si>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</si>
  <si>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</si>
  <si>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</si>
  <si>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</si>
  <si>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</si>
  <si>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</si>
  <si>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</si>
  <si>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</si>
  <si>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</si>
  <si>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</si>
  <si>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</si>
  <si>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</si>
  <si>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</si>
  <si>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</si>
  <si>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</si>
  <si>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</si>
  <si>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</si>
  <si>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</si>
  <si>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</si>
  <si>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</si>
  <si>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</si>
  <si>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</si>
  <si>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</si>
  <si>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</si>
  <si>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</si>
  <si>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</si>
  <si>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</si>
  <si>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</si>
  <si>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</si>
  <si>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</si>
  <si>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</si>
  <si>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</si>
  <si>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</si>
  <si>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</si>
  <si>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</si>
  <si>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</si>
  <si>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</si>
  <si>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</si>
  <si>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</si>
  <si>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</si>
  <si>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</si>
  <si>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</si>
  <si>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</si>
  <si>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</si>
  <si>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</si>
  <si>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</si>
  <si>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</si>
  <si>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</si>
  <si>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</si>
  <si>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</si>
  <si>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</si>
  <si>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</si>
  <si>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</si>
  <si>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</si>
  <si>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</si>
  <si>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</si>
  <si>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</si>
  <si>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</si>
  <si>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</si>
  <si>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</si>
  <si>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</si>
  <si>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</si>
  <si>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</si>
  <si>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</si>
  <si>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</si>
  <si>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</si>
  <si>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</si>
  <si>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</si>
  <si>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</si>
  <si>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</si>
  <si>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</si>
  <si>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</si>
  <si>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</si>
  <si>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</si>
  <si>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</si>
  <si>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</si>
  <si>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</si>
  <si>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</si>
  <si>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</si>
  <si>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</si>
  <si>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</si>
  <si>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</si>
  <si>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</si>
  <si>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</si>
  <si>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</si>
  <si>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</si>
  <si>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</si>
  <si>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</si>
  <si>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</si>
  <si>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</si>
  <si>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</si>
  <si>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</si>
  <si>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</si>
  <si>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</si>
  <si>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</si>
  <si>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</si>
  <si>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</si>
  <si>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</si>
  <si>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</si>
  <si>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</si>
  <si>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</si>
  <si>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</si>
  <si>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</si>
  <si>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</si>
  <si>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</si>
  <si>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</si>
  <si>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</si>
  <si>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</si>
  <si>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</si>
  <si>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</si>
  <si>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</si>
  <si>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</si>
  <si>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</si>
  <si>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</si>
  <si>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</si>
  <si>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</si>
  <si>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</si>
  <si>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</si>
  <si>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</si>
  <si>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</si>
  <si>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</si>
  <si>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</si>
  <si>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</si>
  <si>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</si>
  <si>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</si>
  <si>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</si>
  <si>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</si>
  <si>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</si>
  <si>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</si>
  <si>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</si>
  <si>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</si>
  <si>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</si>
  <si>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</si>
  <si>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</si>
  <si>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</si>
  <si>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</si>
  <si>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</si>
  <si>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</si>
  <si>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</si>
  <si>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</si>
  <si>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</si>
  <si>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</si>
  <si>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</si>
  <si>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</si>
  <si>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</si>
  <si>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</si>
  <si>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</si>
  <si>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</si>
  <si>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</si>
  <si>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</si>
  <si>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</si>
  <si>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</si>
  <si>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</si>
  <si>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</si>
  <si>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</si>
  <si>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</si>
  <si>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</si>
  <si>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</si>
  <si>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</si>
  <si>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</si>
  <si>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</si>
  <si>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</si>
  <si>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</si>
  <si>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</si>
  <si>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</si>
  <si>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</si>
  <si>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</si>
  <si>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</si>
  <si>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</si>
  <si>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</si>
  <si>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</si>
  <si>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</si>
  <si>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</si>
  <si>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</si>
  <si>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</si>
  <si>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</si>
  <si>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</si>
  <si>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</si>
  <si>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</si>
  <si>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</si>
  <si>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</si>
  <si>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</si>
  <si>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</si>
  <si>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</si>
  <si>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</si>
  <si>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</si>
  <si>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</si>
  <si>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</si>
  <si>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</si>
  <si>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</si>
  <si>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</si>
  <si>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</si>
  <si>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</si>
  <si>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</si>
  <si>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</si>
  <si>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</si>
  <si>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</si>
  <si>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</si>
  <si>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</si>
  <si>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</si>
  <si>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</si>
  <si>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</si>
  <si>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</si>
  <si>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</si>
  <si>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</si>
  <si>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</si>
  <si>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</si>
  <si>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</si>
  <si>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</si>
  <si>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</si>
  <si>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</si>
  <si>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</si>
  <si>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</si>
  <si>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</si>
  <si>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</si>
  <si>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</si>
  <si>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</si>
  <si>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</si>
  <si>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</si>
  <si>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</si>
  <si>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</si>
  <si>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</si>
  <si>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</si>
  <si>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</si>
  <si>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</si>
  <si>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</si>
  <si>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</si>
  <si>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</si>
  <si>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</si>
  <si>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</si>
  <si>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</si>
  <si>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</si>
  <si>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</si>
  <si>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</si>
  <si>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</si>
  <si>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</si>
  <si>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</si>
  <si>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</si>
  <si>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</si>
  <si>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</si>
  <si>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</si>
  <si>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</si>
  <si>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</si>
  <si>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</si>
  <si>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</si>
  <si>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</si>
  <si>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</si>
  <si>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</si>
  <si>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</si>
  <si>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</si>
  <si>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</si>
  <si>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</si>
  <si>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</si>
  <si>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</si>
  <si>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</si>
  <si>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</si>
  <si>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</si>
  <si>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</si>
  <si>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</si>
  <si>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</si>
  <si>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</si>
  <si>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</si>
  <si>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</si>
  <si>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</si>
  <si>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</si>
  <si>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</si>
  <si>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</si>
  <si>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</si>
  <si>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</si>
  <si>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</si>
  <si>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</si>
  <si>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</si>
  <si>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</si>
  <si>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</si>
  <si>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</si>
  <si>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</si>
  <si>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</si>
  <si>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</si>
  <si>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</si>
  <si>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</si>
  <si>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</si>
  <si>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</si>
  <si>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</si>
  <si>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</si>
  <si>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</si>
  <si>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</si>
  <si>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</si>
  <si>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</si>
  <si>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</si>
  <si>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</si>
  <si>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</si>
  <si>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</si>
  <si>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</si>
  <si>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</si>
  <si>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</si>
  <si>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</si>
  <si>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</si>
  <si>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</si>
  <si>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</si>
  <si>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</si>
  <si>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</si>
  <si>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</si>
  <si>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</si>
  <si>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</si>
  <si>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</si>
  <si>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</si>
  <si>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</si>
  <si>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</si>
  <si>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</si>
  <si>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</si>
  <si>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</si>
  <si>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</si>
  <si>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</si>
  <si>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</si>
  <si>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</si>
  <si>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</si>
  <si>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</si>
  <si>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</si>
  <si>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</si>
  <si>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</si>
  <si>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</si>
  <si>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</si>
  <si>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</si>
  <si>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</si>
  <si>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</si>
  <si>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</si>
  <si>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</si>
  <si>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</si>
  <si>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</si>
  <si>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</si>
  <si>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</si>
  <si>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</si>
  <si>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</si>
  <si>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</si>
  <si>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</si>
  <si>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</si>
  <si>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</si>
  <si>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</si>
  <si>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</si>
  <si>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</si>
  <si>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</si>
  <si>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</si>
  <si>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</si>
  <si>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</si>
  <si>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</si>
  <si>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</si>
  <si>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</si>
  <si>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</si>
  <si>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</si>
  <si>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</si>
  <si>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</si>
  <si>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</si>
  <si>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</si>
  <si>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</si>
  <si>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</si>
  <si>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</si>
  <si>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</si>
  <si>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</si>
  <si>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</si>
  <si>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</si>
  <si>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</si>
  <si>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</si>
  <si>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</si>
  <si>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</si>
  <si>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</si>
  <si>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</si>
  <si>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</si>
  <si>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</si>
  <si>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</si>
  <si>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</si>
  <si>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</si>
  <si>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</si>
  <si>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</si>
  <si>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</si>
  <si>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</si>
  <si>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</si>
  <si>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</si>
  <si>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</si>
  <si>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</si>
  <si>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</si>
  <si>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</si>
  <si>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</si>
  <si>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</si>
  <si>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</si>
  <si>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</si>
  <si>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</si>
  <si>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</si>
  <si>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</si>
  <si>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</si>
  <si>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</si>
  <si>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</si>
  <si>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</si>
  <si>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</si>
  <si>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</si>
  <si>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</si>
  <si>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</si>
  <si>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</si>
  <si>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</si>
  <si>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</si>
  <si>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</si>
  <si>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</si>
  <si>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</si>
  <si>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</si>
  <si>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</si>
  <si>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</si>
  <si>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</si>
  <si>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</si>
  <si>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</si>
  <si>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</si>
  <si>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</si>
  <si>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</si>
  <si>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</si>
  <si>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</si>
  <si>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</si>
  <si>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</si>
  <si>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</si>
  <si>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</si>
  <si>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</si>
  <si>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</si>
  <si>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</si>
  <si>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</si>
  <si>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</si>
  <si>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</si>
  <si>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</si>
  <si>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</si>
  <si>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</si>
  <si>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</si>
  <si>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</si>
  <si>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</si>
  <si>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</si>
  <si>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</si>
  <si>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</si>
  <si>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</si>
  <si>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</si>
  <si>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</si>
  <si>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</si>
  <si>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</si>
  <si>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</si>
  <si>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</si>
  <si>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</si>
  <si>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</si>
  <si>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</si>
  <si>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</si>
  <si>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</si>
  <si>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</si>
  <si>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</si>
  <si>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</si>
  <si>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</si>
  <si>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</si>
  <si>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</si>
  <si>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</si>
  <si>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</si>
  <si>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</si>
  <si>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</si>
  <si>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</si>
  <si>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</si>
  <si>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</si>
  <si>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</si>
  <si>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</si>
  <si>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</si>
  <si>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</si>
  <si>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</si>
  <si>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</si>
  <si>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</si>
  <si>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</si>
  <si>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</si>
  <si>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</si>
  <si>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</si>
  <si>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</si>
  <si>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</si>
  <si>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</si>
  <si>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</si>
  <si>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</si>
  <si>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</si>
  <si>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</si>
  <si>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</si>
  <si>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</si>
  <si>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</si>
  <si>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</si>
  <si>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</si>
  <si>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</si>
  <si>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</si>
  <si>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</si>
  <si>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</si>
  <si>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</si>
  <si>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</si>
  <si>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</si>
  <si>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</si>
  <si>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</si>
  <si>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</si>
  <si>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</si>
  <si>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</si>
  <si>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</si>
  <si>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</si>
  <si>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</si>
  <si>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</si>
  <si>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</si>
  <si>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</si>
  <si>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</si>
  <si>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</si>
  <si>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</si>
  <si>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</si>
  <si>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</si>
  <si>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</si>
  <si>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</si>
  <si>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</si>
  <si>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</si>
  <si>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</si>
  <si>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</si>
  <si>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</si>
  <si>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</si>
  <si>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</si>
  <si>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</si>
  <si>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</si>
  <si>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</si>
  <si>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</si>
  <si>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</si>
  <si>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</si>
  <si>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</si>
  <si>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</si>
  <si>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</si>
  <si>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</si>
  <si>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</si>
  <si>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</si>
  <si>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</si>
  <si>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</si>
  <si>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</si>
  <si>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</si>
  <si>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</si>
  <si>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</si>
  <si>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</si>
  <si>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</si>
  <si>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</si>
  <si>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</si>
  <si>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</si>
  <si>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</si>
  <si>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</si>
  <si>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</si>
  <si>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</si>
  <si>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</si>
  <si>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</si>
  <si>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</si>
  <si>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</si>
  <si>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</si>
  <si>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</si>
  <si>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</si>
  <si>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</si>
  <si>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</si>
  <si>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</si>
  <si>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</si>
  <si>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</si>
  <si>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</si>
  <si>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</si>
  <si>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</si>
  <si>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</si>
  <si>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</si>
  <si>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</si>
  <si>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</si>
  <si>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</si>
  <si>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</si>
  <si>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</si>
  <si>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</si>
  <si>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</si>
  <si>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</si>
  <si>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</si>
  <si>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</si>
  <si>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</si>
  <si>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</si>
  <si>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</si>
  <si>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</si>
  <si>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</si>
  <si>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</si>
  <si>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</si>
  <si>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</si>
  <si>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</si>
  <si>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</si>
  <si>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</si>
  <si>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</si>
  <si>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</si>
  <si>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</si>
  <si>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</si>
  <si>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</si>
  <si>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</si>
  <si>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</si>
  <si>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</si>
  <si>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</si>
  <si>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</si>
  <si>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</si>
  <si>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</si>
  <si>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</si>
  <si>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</si>
  <si>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</si>
  <si>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</si>
  <si>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</si>
  <si>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</si>
  <si>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</si>
  <si>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</si>
  <si>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</si>
  <si>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</si>
  <si>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</si>
  <si>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</si>
  <si>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</si>
  <si>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</si>
  <si>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</si>
  <si>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</si>
  <si>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</si>
  <si>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</si>
  <si>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</si>
  <si>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</si>
  <si>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</si>
  <si>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</si>
  <si>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</si>
  <si>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</si>
  <si>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</si>
  <si>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</si>
  <si>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</si>
  <si>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</si>
  <si>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</si>
  <si>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</si>
  <si>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</si>
  <si>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</si>
  <si>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</si>
  <si>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</si>
  <si>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</si>
  <si>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</si>
  <si>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</si>
  <si>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</si>
  <si>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</si>
  <si>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</si>
  <si>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</si>
  <si>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</si>
  <si>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</si>
  <si>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</si>
  <si>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</si>
  <si>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</si>
  <si>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</si>
  <si>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</si>
  <si>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</si>
  <si>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</si>
  <si>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</si>
  <si>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</si>
  <si>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</si>
  <si>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</si>
  <si>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</si>
  <si>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</si>
  <si>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</si>
  <si>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</si>
  <si>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</si>
  <si>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</si>
  <si>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</si>
  <si>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</si>
  <si>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</si>
  <si>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</si>
  <si>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</si>
  <si>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</si>
  <si>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</si>
  <si>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</si>
  <si>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</si>
  <si>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</si>
  <si>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</si>
  <si>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</si>
  <si>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</si>
  <si>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</si>
  <si>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</si>
  <si>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</si>
  <si>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</si>
  <si>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</si>
  <si>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</si>
  <si>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</si>
  <si>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</si>
  <si>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</si>
  <si>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</si>
  <si>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</si>
  <si>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</si>
  <si>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</si>
  <si>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</si>
  <si>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</si>
  <si>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</si>
  <si>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</si>
  <si>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</si>
  <si>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</si>
  <si>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</si>
  <si>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</si>
  <si>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</si>
  <si>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</si>
  <si>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</si>
  <si>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</si>
  <si>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</si>
  <si>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</si>
  <si>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</si>
  <si>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</si>
  <si>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</si>
  <si>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</si>
  <si>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</si>
  <si>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</si>
  <si>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</si>
  <si>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</si>
  <si>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</si>
  <si>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</si>
  <si>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</si>
  <si>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</si>
  <si>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</si>
  <si>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</si>
  <si>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</si>
  <si>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</si>
  <si>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</si>
  <si>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</si>
  <si>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</si>
  <si>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</si>
  <si>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</si>
  <si>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</si>
  <si>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</si>
  <si>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</si>
  <si>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</si>
  <si>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</si>
  <si>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</si>
  <si>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</si>
  <si>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</si>
  <si>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</si>
  <si>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</si>
  <si>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</si>
  <si>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</si>
  <si>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</si>
  <si>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</si>
  <si>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</si>
  <si>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</si>
  <si>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</si>
  <si>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</si>
  <si>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</si>
  <si>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</si>
  <si>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</si>
  <si>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</si>
  <si>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</si>
  <si>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</si>
  <si>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</si>
  <si>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</si>
  <si>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</si>
  <si>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</si>
  <si>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</si>
  <si>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</si>
  <si>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</si>
  <si>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</si>
  <si>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</si>
  <si>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</si>
  <si>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</si>
  <si>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</si>
  <si>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</si>
  <si>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</si>
  <si>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</si>
  <si>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</si>
  <si>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</si>
  <si>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</si>
  <si>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</si>
  <si>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</si>
  <si>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</si>
  <si>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</si>
  <si>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</si>
  <si>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</si>
  <si>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</si>
  <si>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</si>
  <si>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</si>
  <si>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</si>
  <si>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</si>
  <si>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</si>
  <si>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</si>
  <si>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</si>
  <si>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</si>
  <si>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</si>
  <si>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</si>
  <si>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</si>
  <si>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</si>
  <si>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</si>
  <si>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</si>
  <si>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</si>
  <si>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</si>
  <si>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</si>
  <si>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</si>
  <si>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</si>
  <si>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</si>
  <si>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</si>
  <si>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</si>
  <si>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</si>
  <si>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</si>
  <si>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</si>
  <si>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</si>
  <si>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</si>
  <si>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</si>
  <si>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</si>
  <si>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</si>
  <si>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</si>
  <si>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</si>
  <si>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</si>
  <si>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</si>
  <si>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</si>
  <si>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</si>
  <si>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</si>
  <si>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</si>
  <si>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</si>
  <si>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</si>
  <si>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</si>
  <si>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</si>
  <si>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</si>
  <si>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</si>
  <si>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</si>
  <si>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</si>
  <si>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</si>
  <si>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</si>
  <si>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</si>
  <si>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</si>
  <si>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</si>
  <si>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</si>
  <si>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</si>
  <si>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</si>
  <si>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</si>
  <si>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</si>
  <si>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</si>
  <si>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</si>
  <si>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</si>
  <si>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</si>
  <si>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</si>
  <si>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</si>
  <si>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</si>
  <si>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</si>
  <si>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</si>
  <si>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</si>
  <si>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</si>
  <si>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</si>
  <si>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</si>
  <si>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</si>
  <si>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</si>
  <si>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</si>
  <si>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</si>
  <si>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</si>
  <si>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</si>
  <si>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</si>
  <si>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</si>
  <si>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</si>
  <si>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</si>
  <si>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</si>
  <si>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</si>
  <si>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</si>
  <si>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</si>
  <si>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</si>
  <si>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</si>
  <si>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</si>
  <si>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</si>
  <si>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</si>
  <si>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</si>
  <si>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</si>
  <si>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</si>
  <si>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</si>
  <si>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</si>
  <si>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</si>
  <si>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</si>
  <si>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</si>
  <si>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</si>
  <si>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</si>
  <si>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</si>
  <si>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</si>
  <si>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</si>
  <si>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</si>
  <si>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</si>
  <si>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</si>
  <si>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</si>
  <si>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</si>
  <si>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</si>
  <si>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</si>
  <si>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</si>
  <si>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</si>
  <si>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</si>
  <si>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</si>
  <si>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</si>
  <si>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</si>
  <si>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</si>
  <si>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</si>
  <si>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</si>
  <si>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</si>
  <si>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</si>
  <si>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</si>
  <si>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</si>
  <si>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</si>
  <si>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</si>
  <si>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</si>
  <si>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</si>
  <si>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</si>
  <si>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</si>
  <si>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</si>
  <si>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</si>
  <si>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</si>
  <si>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</si>
  <si>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</si>
  <si>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</si>
  <si>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</si>
  <si>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</si>
  <si>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</si>
  <si>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</si>
  <si>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</si>
  <si>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</si>
  <si>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</si>
  <si>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</si>
  <si>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</si>
  <si>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</si>
  <si>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</si>
  <si>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</si>
  <si>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</si>
  <si>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</si>
  <si>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</si>
  <si>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</si>
  <si>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</si>
  <si>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</si>
  <si>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</si>
  <si>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</si>
  <si>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</si>
  <si>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</si>
  <si>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</si>
  <si>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</si>
  <si>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</si>
  <si>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</si>
  <si>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</si>
  <si>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</si>
  <si>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</si>
  <si>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</si>
  <si>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</si>
  <si>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</si>
  <si>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</si>
  <si>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</si>
  <si>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</si>
  <si>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</si>
  <si>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</si>
  <si>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</si>
  <si>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</si>
  <si>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</si>
  <si>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</si>
  <si>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</si>
  <si>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</si>
  <si>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</si>
  <si>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</si>
  <si>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</si>
  <si>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</si>
  <si>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</si>
  <si>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</si>
  <si>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</si>
  <si>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</si>
  <si>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</si>
  <si>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</si>
  <si>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</si>
  <si>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</si>
  <si>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</si>
  <si>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</si>
  <si>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</si>
  <si>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</si>
  <si>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</si>
  <si>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</si>
  <si>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</si>
  <si>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</si>
  <si>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</si>
  <si>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</si>
  <si>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</si>
  <si>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</si>
  <si>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</si>
  <si>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</si>
  <si>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</si>
  <si>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</si>
  <si>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</si>
  <si>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</si>
  <si>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</si>
  <si>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</si>
  <si>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</si>
  <si>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</si>
  <si>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</si>
  <si>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</si>
  <si>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</si>
  <si>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</si>
  <si>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</si>
  <si>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</si>
  <si>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</si>
  <si>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</si>
  <si>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</si>
  <si>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</si>
  <si>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</si>
  <si>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</si>
  <si>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</si>
  <si>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</si>
  <si>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</si>
  <si>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</si>
  <si>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</si>
  <si>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</si>
  <si>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</si>
  <si>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</si>
  <si>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</si>
  <si>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</si>
  <si>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</si>
  <si>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</si>
  <si>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</si>
  <si>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</si>
  <si>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</si>
  <si>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</si>
  <si>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</si>
  <si>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</si>
  <si>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</si>
  <si>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</si>
  <si>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</si>
  <si>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</si>
  <si>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</si>
  <si>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</si>
  <si>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</si>
  <si>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</si>
  <si>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</si>
  <si>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</si>
  <si>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</si>
  <si>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</si>
  <si>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</si>
  <si>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</si>
  <si>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</si>
  <si>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</si>
  <si>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</si>
  <si>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</si>
  <si>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</si>
  <si>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</si>
  <si>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</si>
  <si>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</si>
  <si>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</si>
  <si>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</si>
  <si>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</si>
  <si>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</si>
  <si>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</si>
  <si>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</si>
  <si>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</si>
  <si>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</si>
  <si>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</si>
  <si>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</si>
  <si>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</si>
  <si>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</si>
  <si>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</si>
  <si>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</si>
  <si>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</si>
  <si>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</si>
  <si>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</si>
  <si>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</si>
  <si>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</si>
  <si>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</si>
  <si>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</si>
  <si>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</si>
  <si>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</si>
  <si>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</si>
  <si>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</si>
  <si>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</si>
  <si>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</si>
  <si>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</si>
  <si>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</si>
  <si>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</si>
  <si>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</si>
  <si>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</si>
  <si>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</si>
  <si>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</si>
  <si>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</si>
  <si>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</si>
  <si>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</si>
  <si>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</si>
  <si>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</si>
  <si>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</si>
  <si>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</si>
  <si>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</si>
  <si>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</si>
  <si>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</si>
  <si>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</si>
  <si>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</si>
  <si>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</si>
  <si>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</si>
  <si>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</si>
  <si>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</si>
  <si>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</si>
  <si>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</si>
  <si>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</si>
  <si>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</si>
  <si>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</si>
  <si>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</si>
  <si>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</si>
  <si>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</si>
  <si>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</si>
  <si>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</si>
  <si>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</si>
  <si>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</si>
  <si>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</si>
  <si>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</si>
  <si>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</si>
  <si>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</si>
  <si>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</si>
  <si>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</si>
  <si>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</si>
  <si>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</si>
  <si>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</si>
  <si>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</si>
  <si>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</si>
  <si>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</si>
  <si>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</si>
  <si>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</si>
  <si>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</si>
  <si>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</si>
  <si>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</si>
  <si>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</si>
  <si>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</si>
  <si>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</si>
  <si>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</si>
  <si>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</si>
  <si>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</si>
  <si>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</si>
  <si>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</si>
  <si>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</si>
  <si>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</si>
  <si>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</si>
  <si>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</si>
  <si>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</si>
  <si>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</si>
  <si>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</si>
  <si>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</si>
  <si>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</si>
  <si>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</si>
  <si>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</si>
  <si>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</si>
  <si>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</si>
  <si>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</si>
  <si>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</si>
  <si>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</si>
  <si>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</si>
  <si>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</si>
  <si>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</si>
  <si>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</si>
  <si>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</si>
  <si>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</si>
  <si>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</si>
  <si>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</si>
  <si>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</si>
  <si>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</si>
  <si>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</si>
  <si>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</si>
  <si>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</si>
  <si>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</si>
  <si>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</si>
  <si>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</si>
  <si>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</si>
  <si>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</si>
  <si>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</si>
  <si>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</si>
  <si>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</si>
  <si>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</si>
  <si>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</si>
  <si>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</si>
  <si>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</si>
  <si>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</si>
  <si>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</si>
  <si>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</si>
  <si>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</si>
  <si>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</si>
  <si>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</si>
  <si>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</si>
  <si>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</si>
  <si>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</si>
  <si>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</si>
  <si>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</si>
  <si>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</si>
  <si>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</si>
  <si>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</si>
  <si>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</si>
  <si>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</si>
  <si>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</si>
  <si>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</si>
  <si>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</si>
  <si>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</si>
  <si>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</si>
  <si>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</si>
  <si>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</si>
  <si>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</si>
  <si>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</si>
  <si>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</si>
  <si>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</si>
  <si>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</si>
  <si>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</si>
  <si>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</si>
  <si>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</si>
  <si>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</si>
  <si>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</si>
  <si>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</si>
  <si>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</si>
  <si>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</si>
  <si>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</si>
  <si>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</si>
  <si>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</si>
  <si>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</si>
  <si>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</si>
  <si>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</si>
  <si>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</si>
  <si>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</si>
  <si>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</si>
  <si>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</si>
  <si>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</si>
  <si>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</si>
  <si>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</si>
  <si>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</si>
  <si>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</si>
  <si>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</si>
  <si>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</si>
  <si>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</si>
  <si>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</si>
  <si>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</si>
  <si>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</si>
  <si>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</si>
  <si>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</si>
  <si>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</si>
  <si>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</si>
  <si>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</si>
  <si>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</si>
  <si>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</si>
  <si>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</si>
  <si>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</si>
  <si>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</si>
  <si>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</si>
  <si>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</si>
  <si>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</si>
  <si>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</si>
  <si>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</si>
  <si>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</si>
  <si>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</si>
  <si>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</si>
  <si>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</si>
  <si>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</si>
  <si>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</si>
  <si>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</si>
  <si>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</si>
  <si>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</si>
  <si>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</si>
  <si>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</si>
  <si>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</si>
  <si>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</si>
  <si>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</si>
  <si>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</si>
  <si>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</si>
  <si>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</si>
  <si>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</si>
  <si>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</si>
  <si>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</si>
  <si>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</si>
  <si>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</si>
  <si>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</si>
  <si>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</si>
  <si>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</si>
  <si>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</si>
  <si>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</si>
  <si>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</si>
  <si>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</si>
  <si>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</si>
  <si>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</si>
  <si>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</si>
  <si>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</si>
  <si>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</si>
  <si>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</si>
  <si>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</si>
  <si>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</si>
  <si>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</si>
  <si>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</si>
  <si>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</si>
  <si>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</si>
  <si>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</si>
  <si>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</si>
  <si>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</si>
  <si>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</si>
  <si>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</si>
  <si>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</si>
  <si>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</si>
  <si>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</si>
  <si>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</si>
  <si>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</si>
  <si>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</si>
  <si>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</si>
  <si>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</si>
  <si>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</si>
  <si>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</si>
  <si>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</si>
  <si>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</si>
  <si>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</si>
  <si>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</si>
  <si>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</si>
  <si>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</si>
  <si>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</si>
  <si>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</si>
  <si>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</si>
  <si>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</si>
  <si>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</si>
  <si>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</si>
  <si>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</si>
  <si>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</si>
  <si>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</si>
  <si>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</si>
  <si>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</si>
  <si>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</si>
  <si>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</si>
  <si>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</si>
  <si>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</si>
  <si>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</si>
  <si>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</si>
  <si>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</si>
  <si>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</si>
  <si>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</si>
  <si>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</si>
  <si>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</si>
  <si>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</si>
  <si>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</si>
  <si>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</si>
  <si>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</si>
  <si>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</si>
  <si>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</si>
  <si>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</si>
  <si>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</si>
  <si>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</si>
  <si>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</si>
  <si>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</si>
  <si>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</si>
  <si>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</si>
  <si>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</si>
  <si>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</si>
  <si>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</si>
  <si>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</si>
  <si>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</si>
  <si>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</si>
  <si>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</si>
  <si>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</si>
  <si>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</si>
  <si>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</si>
  <si>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</si>
  <si>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</si>
  <si>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</si>
  <si>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</si>
  <si>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</si>
  <si>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</si>
  <si>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</si>
  <si>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</si>
  <si>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</si>
  <si>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</si>
  <si>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</si>
  <si>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</si>
  <si>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</si>
  <si>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</si>
  <si>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</si>
  <si>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</si>
  <si>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</si>
  <si>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</si>
  <si>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</si>
  <si>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</si>
  <si>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</si>
  <si>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</si>
  <si>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</si>
  <si>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</si>
  <si>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</si>
  <si>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</si>
  <si>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</si>
  <si>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</si>
  <si>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</si>
  <si>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</si>
  <si>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</si>
  <si>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</si>
  <si>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</si>
  <si>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</si>
  <si>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</si>
  <si>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</si>
  <si>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</si>
  <si>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</si>
  <si>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</si>
  <si>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</si>
  <si>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</si>
  <si>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</si>
  <si>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</si>
  <si>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</si>
  <si>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</si>
  <si>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</si>
  <si>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</si>
  <si>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</si>
  <si>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</si>
  <si>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</si>
  <si>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</si>
  <si>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</si>
  <si>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</si>
  <si>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</si>
  <si>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</si>
  <si>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</si>
  <si>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</si>
  <si>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</si>
  <si>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</si>
  <si>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</si>
  <si>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</si>
  <si>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</si>
  <si>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</si>
  <si>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</si>
  <si>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</si>
  <si>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</si>
  <si>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</si>
  <si>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</si>
  <si>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</si>
  <si>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</si>
  <si>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</si>
  <si>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</si>
  <si>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</si>
  <si>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</si>
  <si>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</si>
  <si>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</si>
  <si>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</si>
  <si>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</si>
  <si>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</si>
  <si>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</si>
  <si>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</si>
  <si>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</si>
  <si>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</si>
  <si>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</si>
  <si>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</si>
  <si>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</si>
  <si>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</si>
  <si>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</si>
  <si>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</si>
  <si>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</si>
  <si>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</si>
  <si>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</si>
  <si>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</si>
  <si>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</si>
  <si>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</si>
  <si>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</si>
  <si>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</si>
  <si>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</si>
  <si>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</si>
  <si>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</si>
  <si>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</si>
  <si>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</si>
  <si>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</si>
  <si>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</si>
  <si>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</si>
  <si>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</si>
  <si>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</si>
  <si>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</si>
  <si>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</si>
  <si>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</si>
  <si>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</si>
  <si>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</si>
  <si>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</si>
  <si>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</si>
  <si>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</si>
  <si>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</si>
  <si>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</si>
  <si>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</si>
  <si>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</si>
  <si>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</si>
  <si>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</si>
  <si>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</si>
  <si>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</si>
  <si>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</si>
  <si>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</si>
  <si>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</si>
  <si>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</si>
  <si>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</si>
  <si>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</si>
  <si>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</si>
  <si>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</si>
  <si>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</si>
  <si>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</si>
  <si>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</si>
  <si>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</si>
  <si>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</si>
  <si>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</si>
  <si>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</si>
  <si>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</si>
  <si>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</si>
  <si>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</si>
  <si>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</si>
  <si>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</si>
  <si>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</si>
  <si>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</si>
  <si>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</si>
  <si>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</si>
  <si>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</si>
  <si>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</si>
  <si>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</si>
  <si>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</si>
  <si>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</si>
  <si>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</si>
  <si>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</si>
  <si>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</si>
  <si>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</si>
  <si>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</si>
  <si>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</si>
  <si>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</si>
  <si>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</si>
  <si>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</si>
  <si>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</si>
  <si>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</si>
  <si>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</si>
  <si>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</si>
  <si>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</si>
  <si>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</si>
  <si>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</si>
  <si>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</si>
  <si>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</si>
  <si>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</si>
  <si>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</si>
  <si>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</si>
  <si>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</si>
  <si>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</si>
  <si>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</si>
  <si>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</si>
  <si>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</si>
  <si>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</si>
  <si>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</si>
  <si>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</si>
  <si>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</si>
  <si>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</si>
  <si>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</si>
  <si>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</si>
  <si>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</si>
  <si>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</si>
  <si>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</si>
  <si>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</si>
  <si>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</si>
  <si>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</si>
  <si>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</si>
  <si>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</si>
  <si>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</si>
  <si>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</si>
  <si>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</si>
  <si>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</si>
  <si>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</si>
  <si>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</si>
  <si>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</si>
  <si>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</si>
  <si>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</si>
  <si>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</si>
  <si>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</si>
  <si>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</si>
  <si>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</si>
  <si>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</si>
  <si>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</si>
  <si>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</si>
  <si>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</si>
  <si>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</si>
  <si>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</si>
  <si>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</si>
  <si>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</si>
  <si>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</si>
  <si>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</si>
  <si>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</si>
  <si>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</si>
  <si>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</si>
  <si>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</si>
  <si>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</si>
  <si>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</si>
  <si>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</si>
  <si>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</si>
  <si>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</si>
  <si>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</si>
  <si>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</si>
  <si>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</si>
  <si>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</si>
  <si>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</si>
  <si>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</si>
  <si>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</si>
  <si>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</si>
  <si>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</si>
  <si>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</si>
  <si>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</si>
  <si>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</si>
  <si>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</si>
  <si>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</si>
  <si>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</si>
  <si>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</si>
  <si>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</si>
  <si>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</si>
  <si>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</si>
  <si>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</si>
  <si>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</si>
  <si>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</si>
  <si>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</si>
  <si>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</si>
  <si>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</si>
  <si>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</si>
  <si>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</si>
  <si>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</si>
  <si>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</si>
  <si>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</si>
  <si>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</si>
  <si>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</si>
  <si>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</si>
  <si>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</si>
  <si>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</si>
  <si>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</si>
  <si>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</si>
  <si>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</si>
  <si>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</si>
  <si>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</si>
  <si>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</si>
  <si>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</si>
  <si>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</si>
  <si>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</si>
  <si>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</si>
  <si>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</si>
  <si>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</si>
  <si>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</si>
  <si>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</si>
  <si>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</si>
  <si>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</si>
  <si>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</si>
  <si>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</si>
  <si>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</si>
  <si>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</si>
  <si>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</si>
  <si>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</si>
  <si>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</si>
  <si>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</si>
  <si>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</si>
  <si>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</si>
  <si>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</si>
  <si>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</si>
  <si>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</si>
  <si>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</si>
  <si>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</si>
  <si>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</si>
  <si>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</si>
  <si>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</si>
  <si>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</si>
  <si>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</si>
  <si>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</si>
  <si>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</si>
  <si>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</si>
  <si>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</si>
  <si>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</si>
  <si>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</si>
  <si>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</si>
  <si>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</si>
  <si>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</si>
  <si>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</si>
  <si>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</si>
  <si>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</si>
  <si>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</si>
  <si>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</si>
  <si>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</si>
  <si>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</si>
  <si>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</si>
  <si>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</si>
  <si>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</si>
  <si>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</si>
  <si>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</si>
  <si>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</si>
  <si>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</si>
  <si>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</si>
  <si>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</si>
  <si>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</si>
  <si>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</si>
  <si>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</si>
  <si>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</si>
  <si>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</si>
  <si>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</si>
  <si>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</si>
  <si>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</si>
  <si>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</si>
  <si>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</si>
  <si>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</si>
  <si>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</si>
  <si>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</si>
  <si>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</si>
  <si>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</si>
  <si>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</si>
  <si>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</si>
  <si>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</si>
  <si>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</si>
  <si>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</si>
  <si>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</si>
  <si>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</si>
  <si>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</si>
  <si>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</si>
  <si>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</si>
  <si>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</si>
  <si>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</si>
  <si>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</si>
  <si>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</si>
  <si>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</si>
  <si>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</si>
  <si>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</si>
  <si>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</si>
  <si>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</si>
  <si>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</si>
  <si>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</si>
  <si>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</si>
  <si>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</si>
  <si>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</si>
  <si>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</si>
  <si>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</si>
  <si>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</si>
  <si>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</si>
  <si>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</si>
  <si>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</si>
  <si>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</si>
  <si>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</si>
  <si>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</si>
  <si>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</si>
  <si>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</si>
  <si>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</si>
  <si>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</si>
  <si>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</si>
  <si>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</si>
  <si>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</si>
  <si>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</si>
  <si>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</si>
  <si>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</si>
  <si>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</si>
  <si>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</si>
  <si>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</si>
  <si>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</si>
  <si>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</si>
  <si>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</si>
  <si>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</si>
  <si>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</si>
  <si>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</si>
  <si>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</si>
  <si>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</si>
  <si>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</si>
  <si>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</si>
  <si>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</si>
  <si>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</si>
  <si>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</si>
  <si>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</si>
  <si>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</si>
  <si>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</si>
  <si>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</si>
  <si>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</si>
  <si>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</si>
  <si>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</si>
  <si>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</si>
  <si>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</si>
  <si>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</si>
  <si>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</si>
  <si>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</si>
  <si>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</si>
  <si>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</si>
  <si>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</si>
  <si>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</si>
  <si>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</si>
  <si>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</si>
  <si>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</si>
  <si>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</si>
  <si>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</si>
  <si>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</si>
  <si>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</si>
  <si>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</si>
  <si>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</si>
  <si>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</si>
  <si>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</si>
  <si>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</si>
  <si>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</si>
  <si>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</si>
  <si>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</si>
  <si>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</si>
  <si>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</si>
  <si>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</si>
  <si>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</si>
  <si>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</si>
  <si>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</si>
  <si>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</si>
  <si>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</si>
  <si>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</si>
  <si>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</si>
  <si>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</si>
  <si>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</si>
  <si>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</si>
  <si>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</si>
  <si>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</si>
  <si>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</si>
  <si>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</si>
  <si>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</si>
  <si>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</si>
  <si>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</si>
  <si>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</si>
  <si>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</si>
  <si>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</si>
  <si>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</si>
  <si>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</si>
  <si>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</si>
  <si>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</si>
  <si>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</si>
  <si>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</si>
  <si>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</si>
  <si>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</si>
  <si>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</si>
  <si>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</si>
  <si>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</si>
  <si>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</si>
  <si>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</si>
  <si>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</si>
  <si>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</si>
  <si>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</si>
  <si>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</si>
  <si>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</si>
  <si>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</si>
  <si>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</si>
  <si>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</si>
  <si>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</si>
  <si>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</si>
  <si>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</si>
  <si>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</si>
  <si>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</si>
  <si>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</si>
  <si>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</si>
  <si>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</si>
  <si>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</si>
  <si>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</si>
  <si>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</si>
  <si>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</si>
  <si>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</si>
  <si>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</si>
  <si>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</si>
  <si>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</si>
  <si>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</si>
  <si>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</si>
  <si>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</si>
  <si>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</si>
  <si>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</si>
  <si>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</si>
  <si>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</si>
  <si>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</si>
  <si>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</si>
  <si>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</si>
  <si>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</si>
  <si>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</si>
  <si>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</si>
  <si>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</si>
  <si>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</si>
  <si>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</si>
  <si>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</si>
  <si>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</si>
  <si>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</si>
  <si>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</si>
  <si>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</si>
  <si>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</si>
  <si>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</si>
  <si>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</si>
  <si>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</si>
  <si>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</si>
  <si>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</si>
  <si>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</si>
  <si>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</si>
  <si>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</si>
  <si>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</si>
  <si>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</si>
  <si>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</si>
  <si>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</si>
  <si>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</si>
  <si>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</si>
  <si>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</si>
  <si>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</si>
  <si>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</si>
  <si>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</si>
  <si>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</si>
  <si>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</si>
  <si>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</si>
  <si>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</si>
  <si>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</si>
  <si>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</si>
  <si>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</si>
  <si>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</si>
  <si>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</si>
  <si>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</si>
  <si>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</si>
  <si>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</si>
  <si>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</si>
  <si>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</si>
  <si>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</si>
  <si>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</si>
  <si>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</si>
  <si>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</si>
  <si>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</si>
  <si>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</si>
  <si>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</si>
  <si>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</si>
  <si>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</si>
  <si>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</si>
  <si>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</si>
  <si>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</si>
  <si>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</si>
  <si>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</si>
  <si>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</si>
  <si>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</si>
  <si>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</si>
  <si>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</si>
  <si>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</si>
  <si>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</si>
  <si>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</si>
  <si>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</si>
  <si>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</si>
  <si>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</si>
  <si>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</si>
  <si>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</si>
  <si>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</si>
  <si>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</si>
  <si>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</si>
  <si>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</si>
  <si>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</si>
  <si>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</si>
  <si>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</si>
  <si>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</si>
  <si>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</si>
  <si>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</si>
  <si>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</si>
  <si>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</si>
  <si>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</si>
  <si>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</si>
  <si>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</si>
  <si>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</si>
  <si>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</si>
  <si>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</si>
  <si>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</si>
  <si>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</si>
  <si>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</si>
  <si>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</si>
  <si>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</si>
  <si>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</si>
  <si>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</si>
  <si>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</si>
  <si>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</si>
  <si>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</si>
  <si>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</si>
  <si>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</si>
  <si>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</si>
  <si>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</si>
  <si>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</si>
  <si>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</si>
  <si>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</si>
  <si>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</si>
  <si>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</si>
  <si>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</si>
  <si>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</si>
  <si>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</si>
  <si>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</si>
  <si>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</si>
  <si>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</si>
  <si>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</si>
  <si>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</si>
  <si>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</si>
  <si>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</si>
  <si>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</si>
  <si>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</si>
  <si>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</si>
  <si>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</si>
  <si>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</si>
  <si>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</si>
  <si>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</si>
  <si>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</si>
  <si>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</si>
  <si>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</si>
  <si>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</si>
  <si>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</si>
  <si>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</si>
  <si>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</si>
  <si>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</si>
  <si>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</si>
  <si>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</si>
  <si>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</si>
  <si>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</si>
  <si>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</si>
  <si>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</si>
  <si>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</si>
  <si>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</si>
  <si>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</si>
  <si>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</si>
  <si>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</si>
  <si>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</si>
  <si>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</si>
  <si>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</si>
  <si>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</si>
  <si>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</si>
  <si>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</si>
  <si>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</si>
  <si>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</si>
  <si>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</si>
  <si>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</si>
  <si>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</si>
  <si>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</si>
  <si>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</si>
  <si>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</si>
  <si>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</si>
  <si>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</si>
  <si>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</si>
  <si>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</si>
  <si>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</si>
  <si>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</si>
  <si>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</si>
  <si>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</si>
  <si>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</si>
  <si>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</si>
  <si>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</si>
  <si>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</si>
  <si>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</si>
  <si>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</si>
  <si>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</si>
  <si>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</si>
  <si>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</si>
  <si>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</si>
  <si>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</si>
  <si>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</si>
  <si>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</si>
  <si>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</si>
  <si>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</si>
  <si>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</si>
  <si>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</si>
  <si>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</si>
  <si>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</si>
  <si>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</si>
  <si>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</si>
  <si>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</si>
  <si>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</si>
  <si>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</si>
  <si>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</si>
  <si>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</si>
  <si>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</si>
  <si>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</si>
  <si>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</si>
  <si>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</si>
  <si>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</si>
  <si>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</si>
  <si>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</si>
  <si>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</si>
  <si>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</si>
  <si>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</si>
  <si>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</si>
  <si>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</si>
  <si>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</si>
  <si>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</si>
  <si>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</si>
  <si>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</si>
  <si>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</si>
  <si>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</si>
  <si>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</si>
  <si>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</si>
  <si>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</si>
  <si>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</si>
  <si>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</si>
  <si>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</si>
  <si>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</si>
  <si>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</si>
  <si>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</si>
  <si>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</si>
  <si>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</si>
  <si>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</si>
  <si>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</si>
  <si>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</si>
  <si>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</si>
  <si>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</si>
  <si>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</si>
  <si>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</si>
  <si>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</si>
  <si>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</si>
  <si>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</si>
  <si>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</si>
  <si>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</si>
  <si>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</si>
  <si>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</si>
  <si>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</si>
  <si>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</si>
  <si>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</si>
  <si>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</si>
  <si>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</si>
  <si>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</si>
  <si>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</si>
  <si>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</si>
  <si>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</si>
  <si>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</si>
  <si>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</si>
  <si>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</si>
  <si>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</si>
  <si>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</si>
  <si>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</si>
  <si>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</si>
  <si>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</si>
  <si>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</si>
  <si>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</si>
  <si>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</si>
  <si>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</si>
  <si>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</si>
  <si>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</si>
  <si>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</si>
  <si>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</si>
  <si>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</si>
  <si>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</si>
  <si>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</si>
  <si>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</si>
  <si>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</si>
  <si>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</si>
  <si>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</si>
  <si>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</si>
  <si>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</si>
  <si>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</si>
  <si>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</si>
  <si>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</si>
  <si>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</si>
  <si>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</si>
  <si>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</si>
  <si>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</si>
  <si>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</si>
  <si>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</si>
  <si>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</si>
  <si>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</si>
  <si>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</si>
  <si>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</si>
  <si>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</si>
  <si>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</si>
  <si>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</si>
  <si>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</si>
  <si>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</si>
  <si>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</si>
  <si>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</si>
  <si>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</si>
  <si>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</si>
  <si>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</si>
  <si>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</si>
  <si>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</si>
  <si>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</si>
  <si>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</si>
  <si>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</si>
  <si>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</si>
  <si>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</si>
  <si>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</si>
  <si>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</si>
  <si>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</si>
  <si>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</si>
  <si>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</si>
  <si>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</si>
  <si>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</si>
  <si>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</si>
  <si>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</si>
  <si>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</si>
  <si>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</si>
  <si>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</si>
  <si>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</si>
  <si>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</si>
  <si>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</si>
  <si>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</si>
  <si>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</si>
  <si>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</si>
  <si>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</si>
  <si>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</si>
  <si>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</si>
  <si>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</si>
  <si>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</si>
  <si>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</si>
  <si>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</si>
  <si>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</si>
  <si>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</si>
  <si>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</si>
  <si>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</si>
  <si>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</si>
  <si>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</si>
  <si>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</si>
  <si>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</si>
  <si>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</si>
  <si>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</si>
  <si>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</si>
  <si>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</si>
  <si>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</si>
  <si>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</si>
  <si>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</si>
  <si>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</si>
  <si>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</si>
  <si>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</si>
  <si>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</si>
  <si>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</si>
  <si>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</si>
  <si>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</si>
  <si>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</si>
  <si>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</si>
  <si>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</si>
  <si>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</si>
  <si>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</si>
  <si>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</si>
  <si>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</si>
  <si>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</si>
  <si>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</si>
  <si>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</si>
  <si>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</si>
  <si>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</si>
  <si>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</si>
  <si>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</si>
  <si>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</si>
  <si>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</si>
  <si>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</si>
  <si>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</si>
  <si>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</si>
  <si>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</si>
  <si>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</si>
  <si>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</si>
  <si>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</si>
  <si>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</si>
  <si>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</si>
  <si>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</si>
  <si>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</si>
  <si>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</si>
  <si>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</si>
  <si>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</si>
  <si>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</si>
  <si>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</si>
  <si>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</si>
  <si>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</si>
  <si>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</si>
  <si>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</si>
  <si>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</si>
  <si>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</si>
  <si>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</si>
  <si>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</si>
  <si>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</si>
  <si>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</si>
  <si>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</si>
  <si>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</si>
  <si>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</si>
  <si>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</si>
  <si>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</si>
  <si>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</si>
  <si>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</si>
  <si>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</si>
  <si>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</si>
  <si>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</si>
  <si>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</si>
  <si>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</si>
  <si>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</si>
  <si>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</si>
  <si>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</si>
  <si>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</si>
  <si>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</si>
  <si>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</si>
  <si>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</si>
  <si>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</si>
  <si>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</si>
  <si>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</si>
  <si>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</si>
  <si>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</si>
  <si>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</si>
  <si>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</si>
  <si>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</si>
  <si>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</si>
  <si>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</si>
  <si>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</si>
  <si>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</si>
  <si>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</si>
  <si>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</si>
  <si>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</si>
  <si>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</si>
  <si>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</si>
  <si>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</si>
  <si>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</si>
  <si>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</si>
  <si>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</si>
  <si>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</si>
  <si>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</si>
  <si>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</si>
  <si>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</si>
  <si>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</si>
  <si>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</si>
  <si>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</si>
  <si>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</si>
  <si>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</si>
  <si>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</si>
  <si>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</si>
  <si>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</si>
  <si>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</si>
  <si>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</si>
  <si>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</si>
  <si>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</si>
  <si>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</si>
  <si>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</si>
  <si>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</si>
  <si>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</si>
  <si>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</si>
  <si>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</si>
  <si>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</si>
  <si>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</si>
  <si>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</si>
  <si>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</si>
  <si>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</si>
  <si>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</si>
  <si>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</si>
  <si>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</si>
  <si>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</si>
  <si>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</si>
  <si>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</si>
  <si>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</si>
  <si>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</si>
  <si>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</si>
  <si>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</si>
  <si>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</si>
  <si>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</si>
  <si>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</si>
  <si>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</si>
  <si>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</si>
  <si>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</si>
  <si>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</si>
  <si>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</si>
  <si>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</si>
  <si>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</si>
  <si>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</si>
  <si>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</si>
  <si>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</si>
  <si>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</si>
  <si>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</si>
  <si>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</si>
  <si>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</si>
  <si>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</si>
  <si>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</si>
  <si>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</si>
  <si>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</si>
  <si>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</si>
  <si>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</si>
  <si>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</si>
  <si>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</si>
  <si>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</si>
  <si>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</si>
  <si>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</si>
  <si>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</si>
  <si>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</si>
  <si>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</si>
  <si>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</si>
  <si>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</si>
  <si>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</si>
  <si>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</si>
  <si>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</si>
  <si>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</si>
  <si>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</si>
  <si>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</si>
  <si>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</si>
  <si>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</si>
  <si>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</si>
  <si>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</si>
  <si>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</si>
  <si>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</si>
  <si>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</si>
  <si>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</si>
  <si>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</si>
  <si>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</si>
  <si>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</si>
  <si>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</si>
  <si>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</si>
  <si>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</si>
  <si>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</si>
  <si>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</si>
  <si>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</si>
  <si>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</si>
  <si>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</si>
  <si>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</si>
  <si>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</si>
  <si>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</si>
  <si>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</si>
  <si>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</si>
  <si>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</si>
  <si>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</si>
  <si>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</si>
  <si>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</si>
  <si>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</si>
  <si>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</si>
  <si>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</si>
  <si>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</si>
  <si>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</si>
  <si>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</si>
  <si>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</si>
  <si>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</si>
  <si>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</si>
  <si>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</si>
  <si>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</si>
  <si>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</si>
  <si>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</si>
  <si>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</si>
  <si>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</si>
  <si>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</si>
  <si>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</si>
  <si>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</si>
  <si>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</si>
  <si>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</si>
  <si>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</si>
  <si>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</si>
  <si>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</si>
  <si>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</si>
  <si>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</si>
  <si>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</si>
  <si>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</si>
  <si>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</si>
  <si>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</si>
  <si>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</si>
  <si>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</si>
  <si>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</si>
  <si>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</si>
  <si>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</si>
  <si>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</si>
  <si>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</si>
  <si>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</si>
  <si>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</si>
  <si>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</si>
  <si>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</si>
  <si>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</si>
  <si>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</si>
  <si>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</si>
  <si>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</si>
  <si>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</si>
  <si>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</si>
  <si>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</si>
  <si>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</si>
  <si>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</si>
  <si>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</si>
  <si>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</si>
  <si>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</si>
  <si>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</si>
  <si>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</si>
  <si>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</si>
  <si>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</si>
  <si>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</si>
  <si>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</si>
  <si>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</si>
  <si>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</si>
  <si>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</si>
  <si>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</si>
  <si>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</si>
  <si>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</si>
  <si>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</si>
  <si>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</si>
  <si>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</si>
  <si>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</si>
  <si>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</si>
  <si>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</si>
  <si>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</si>
  <si>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</si>
  <si>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</si>
  <si>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</si>
  <si>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</si>
  <si>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</si>
  <si>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</si>
  <si>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</si>
  <si>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</si>
  <si>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</si>
  <si>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</si>
  <si>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</si>
  <si>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</si>
  <si>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</si>
  <si>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</si>
  <si>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</si>
  <si>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</si>
  <si>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</si>
  <si>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</si>
  <si>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</si>
  <si>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</si>
  <si>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</si>
  <si>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</si>
  <si>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</si>
  <si>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</si>
  <si>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</si>
  <si>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</si>
  <si>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</si>
  <si>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</si>
  <si>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</si>
  <si>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</si>
  <si>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</si>
  <si>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</si>
  <si>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</si>
  <si>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</si>
  <si>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</si>
  <si>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</si>
  <si>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</si>
  <si>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</si>
  <si>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</si>
  <si>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</si>
  <si>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</si>
  <si>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</si>
  <si>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</si>
  <si>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</si>
  <si>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</si>
  <si>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</si>
  <si>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</si>
  <si>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</si>
  <si>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</si>
  <si>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</si>
  <si>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</si>
  <si>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</si>
  <si>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</si>
  <si>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</si>
  <si>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</si>
  <si>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</si>
  <si>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</si>
  <si>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</si>
  <si>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</si>
  <si>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</si>
  <si>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</si>
  <si>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</si>
  <si>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</si>
  <si>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</si>
  <si>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</si>
  <si>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</si>
  <si>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</si>
  <si>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</si>
  <si>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</si>
  <si>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</si>
  <si>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</si>
  <si>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</si>
  <si>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</si>
  <si>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</si>
  <si>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</si>
  <si>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</si>
  <si>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</si>
  <si>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</si>
  <si>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</si>
  <si>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</si>
  <si>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</si>
  <si>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</si>
  <si>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</si>
  <si>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</si>
  <si>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</si>
  <si>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</si>
  <si>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</si>
  <si>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</si>
  <si>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</si>
  <si>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</si>
  <si>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</si>
  <si>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</si>
  <si>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</si>
  <si>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</si>
  <si>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</si>
  <si>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</si>
  <si>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</si>
  <si>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</si>
  <si>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</si>
  <si>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</si>
  <si>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</si>
  <si>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</si>
  <si>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</si>
  <si>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</si>
  <si>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</si>
  <si>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</si>
  <si>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</si>
  <si>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</si>
  <si>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</si>
  <si>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</si>
  <si>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</si>
  <si>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</si>
  <si>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</si>
  <si>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</si>
  <si>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</si>
  <si>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</si>
  <si>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</si>
  <si>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</si>
  <si>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</si>
  <si>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</si>
  <si>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</si>
  <si>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</si>
  <si>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</si>
  <si>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</si>
  <si>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</si>
  <si>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</si>
  <si>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</si>
  <si>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</si>
  <si>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</si>
  <si>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</si>
  <si>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</si>
  <si>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</si>
  <si>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</si>
  <si>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</si>
  <si>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</si>
  <si>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</si>
  <si>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</si>
  <si>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</si>
  <si>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</si>
  <si>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</si>
  <si>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</si>
  <si>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</si>
  <si>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</si>
  <si>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</si>
  <si>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</si>
  <si>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</si>
  <si>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</si>
  <si>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</si>
  <si>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</si>
  <si>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</si>
  <si>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</si>
  <si>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</si>
  <si>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</si>
  <si>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</si>
  <si>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</si>
  <si>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</si>
  <si>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</si>
  <si>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</si>
  <si>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</si>
  <si>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</si>
  <si>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</si>
  <si>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</si>
  <si>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</si>
  <si>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</si>
  <si>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</si>
  <si>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</si>
  <si>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</si>
  <si>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</si>
  <si>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</si>
  <si>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</si>
  <si>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</si>
  <si>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</si>
  <si>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</si>
  <si>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</si>
  <si>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</si>
  <si>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</si>
  <si>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</si>
  <si>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</si>
  <si>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</si>
  <si>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</si>
  <si>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</si>
  <si>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</si>
  <si>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</si>
  <si>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</si>
  <si>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</si>
  <si>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</si>
  <si>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</si>
  <si>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</si>
  <si>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</si>
  <si>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</si>
  <si>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</si>
  <si>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</si>
  <si>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</si>
  <si>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</si>
  <si>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</si>
  <si>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</si>
  <si>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</si>
  <si>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</si>
  <si>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</si>
  <si>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</si>
  <si>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</si>
  <si>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</si>
  <si>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</si>
  <si>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</si>
  <si>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</si>
  <si>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</si>
  <si>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</si>
  <si>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</si>
  <si>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</si>
  <si>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</si>
  <si>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</si>
  <si>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</si>
  <si>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</si>
  <si>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</si>
  <si>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</si>
  <si>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</si>
  <si>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</si>
  <si>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</si>
  <si>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</si>
  <si>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</si>
  <si>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</si>
  <si>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</si>
  <si>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</si>
  <si>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</si>
  <si>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</si>
  <si>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</si>
  <si>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</si>
  <si>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</si>
  <si>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</si>
  <si>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</si>
  <si>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</si>
  <si>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</si>
  <si>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</si>
  <si>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</si>
  <si>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</si>
  <si>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</si>
  <si>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</si>
  <si>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</si>
  <si>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</si>
  <si>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</si>
  <si>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</si>
  <si>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</si>
  <si>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</si>
  <si>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</si>
  <si>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</si>
  <si>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</si>
  <si>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</si>
  <si>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</si>
  <si>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</si>
  <si>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</si>
  <si>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</si>
  <si>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</si>
  <si>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</si>
  <si>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</si>
  <si>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</si>
  <si>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</si>
  <si>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</si>
  <si>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</si>
  <si>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</si>
  <si>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</si>
  <si>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</si>
  <si>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</si>
  <si>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</si>
  <si>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</si>
  <si>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</si>
  <si>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</si>
  <si>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</si>
  <si>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</si>
  <si>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</si>
  <si>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</si>
  <si>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</si>
  <si>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</si>
  <si>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</si>
  <si>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</si>
  <si>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</si>
  <si>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</si>
  <si>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</si>
  <si>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</si>
  <si>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</si>
  <si>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</si>
  <si>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</si>
  <si>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</si>
  <si>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</si>
  <si>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</si>
  <si>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</si>
  <si>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</si>
  <si>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</si>
  <si>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</si>
  <si>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</si>
  <si>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</si>
  <si>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</si>
  <si>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</si>
  <si>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</si>
  <si>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</si>
  <si>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</si>
  <si>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</si>
  <si>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</si>
  <si>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</si>
  <si>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</si>
  <si>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</si>
  <si>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</si>
  <si>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</si>
  <si>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</si>
  <si>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</si>
  <si>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</si>
  <si>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</si>
  <si>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</si>
  <si>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</si>
  <si>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</si>
  <si>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</si>
  <si>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</si>
  <si>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</si>
  <si>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</si>
  <si>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</si>
  <si>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</si>
  <si>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</si>
  <si>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</si>
  <si>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</si>
  <si>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</si>
  <si>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</si>
  <si>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</si>
  <si>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</si>
  <si>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</si>
  <si>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</si>
  <si>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</si>
  <si>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</si>
  <si>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</si>
  <si>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</si>
  <si>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</si>
  <si>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</si>
  <si>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</si>
  <si>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</si>
  <si>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</si>
  <si>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</si>
  <si>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</si>
  <si>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</si>
  <si>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</si>
  <si>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</si>
  <si>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</si>
  <si>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</si>
  <si>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</si>
  <si>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</si>
  <si>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</si>
  <si>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</si>
  <si>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</si>
  <si>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</si>
  <si>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</si>
  <si>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</si>
  <si>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</si>
  <si>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</si>
  <si>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</si>
  <si>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</si>
  <si>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</si>
  <si>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</si>
  <si>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</si>
  <si>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</si>
  <si>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</si>
  <si>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</si>
  <si>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</si>
  <si>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</si>
  <si>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</si>
  <si>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</si>
  <si>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</si>
  <si>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</si>
  <si>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</si>
  <si>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</si>
  <si>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</si>
  <si>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</si>
  <si>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</si>
  <si>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</si>
  <si>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</si>
  <si>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</si>
  <si>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</si>
  <si>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</si>
  <si>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</si>
  <si>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</si>
  <si>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</si>
  <si>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</si>
  <si>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</si>
  <si>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</si>
  <si>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</si>
  <si>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</si>
  <si>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</si>
  <si>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</si>
  <si>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</si>
  <si>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</si>
  <si>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</si>
  <si>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</si>
  <si>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</si>
  <si>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</si>
  <si>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</si>
  <si>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</si>
  <si>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</si>
  <si>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</si>
  <si>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</si>
  <si>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</si>
  <si>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</si>
  <si>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</si>
  <si>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</si>
  <si>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</si>
  <si>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</si>
  <si>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</si>
  <si>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</si>
  <si>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</si>
  <si>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</si>
  <si>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</si>
  <si>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</si>
  <si>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</si>
  <si>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</si>
  <si>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</si>
  <si>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</si>
  <si>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</si>
  <si>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</si>
  <si>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</si>
  <si>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</si>
  <si>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</si>
  <si>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</si>
  <si>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</si>
  <si>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</si>
  <si>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</si>
  <si>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</si>
  <si>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</si>
  <si>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</si>
  <si>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</si>
  <si>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</si>
  <si>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</si>
  <si>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</si>
  <si>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</si>
  <si>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</si>
  <si>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</si>
  <si>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</si>
  <si>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</si>
  <si>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</si>
  <si>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</si>
  <si>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</si>
  <si>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</si>
  <si>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</si>
  <si>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</si>
  <si>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</si>
  <si>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</si>
  <si>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</si>
  <si>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</si>
  <si>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</si>
  <si>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</si>
  <si>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</si>
  <si>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</si>
  <si>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</si>
  <si>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</si>
  <si>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</si>
  <si>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</si>
  <si>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</si>
  <si>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</si>
  <si>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</si>
  <si>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</si>
  <si>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</si>
  <si>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</si>
  <si>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</si>
  <si>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</si>
  <si>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</si>
  <si>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</si>
  <si>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</si>
  <si>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</si>
  <si>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</si>
  <si>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</si>
  <si>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</si>
  <si>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</si>
  <si>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</si>
  <si>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</si>
  <si>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</si>
  <si>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</si>
  <si>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</si>
  <si>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</si>
  <si>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</si>
  <si>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</si>
  <si>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</si>
  <si>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</si>
  <si>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</si>
  <si>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</si>
  <si>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</si>
  <si>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</si>
  <si>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</si>
  <si>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</si>
  <si>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</si>
  <si>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</si>
  <si>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</si>
  <si>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</si>
  <si>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</si>
  <si>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</si>
  <si>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</si>
  <si>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</si>
  <si>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</si>
  <si>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</si>
  <si>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</si>
  <si>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</si>
  <si>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</si>
  <si>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</si>
  <si>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</si>
  <si>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</si>
  <si>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</si>
  <si>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</si>
  <si>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</si>
  <si>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</si>
  <si>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</si>
  <si>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</si>
  <si>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</si>
  <si>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</si>
  <si>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</si>
  <si>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</si>
  <si>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</si>
  <si>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</si>
  <si>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</si>
  <si>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</si>
  <si>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</si>
  <si>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</si>
  <si>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</si>
  <si>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</si>
  <si>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</si>
  <si>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</si>
  <si>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</si>
  <si>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</si>
  <si>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</si>
  <si>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</si>
  <si>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</si>
  <si>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</si>
  <si>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</si>
  <si>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</si>
  <si>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</si>
  <si>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</si>
  <si>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</si>
  <si>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</si>
  <si>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</si>
  <si>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</si>
  <si>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</si>
  <si>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</si>
  <si>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</si>
  <si>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</si>
  <si>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</si>
  <si>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</si>
  <si>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</si>
  <si>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</si>
  <si>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</si>
  <si>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</si>
  <si>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</si>
  <si>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</si>
  <si>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</si>
  <si>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</si>
  <si>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</si>
  <si>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</si>
  <si>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</si>
  <si>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</si>
  <si>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</si>
  <si>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</si>
  <si>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</si>
  <si>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</si>
  <si>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</si>
  <si>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</si>
  <si>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</si>
  <si>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</si>
  <si>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</si>
  <si>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</si>
  <si>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</si>
  <si>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</si>
  <si>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</si>
  <si>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</si>
  <si>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</si>
  <si>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</si>
  <si>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</si>
  <si>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</si>
  <si>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</si>
  <si>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</si>
  <si>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</si>
  <si>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</si>
  <si>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</si>
  <si>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</si>
  <si>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</si>
  <si>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</si>
  <si>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</si>
  <si>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</si>
  <si>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</si>
  <si>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</si>
  <si>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</si>
  <si>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</si>
  <si>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</si>
  <si>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</si>
  <si>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</si>
  <si>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</si>
  <si>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</si>
  <si>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</si>
  <si>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</si>
  <si>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</si>
  <si>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</si>
  <si>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</si>
  <si>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</si>
  <si>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</si>
  <si>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</si>
  <si>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</si>
  <si>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</si>
  <si>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</si>
  <si>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</si>
  <si>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</si>
  <si>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</si>
  <si>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</si>
  <si>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</si>
  <si>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</si>
  <si>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</si>
  <si>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</si>
  <si>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</si>
  <si>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</si>
  <si>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</si>
  <si>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</si>
  <si>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</si>
  <si>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</si>
  <si>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</si>
  <si>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</si>
  <si>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</si>
  <si>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</si>
  <si>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</si>
  <si>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</si>
  <si>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</si>
  <si>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</si>
  <si>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</si>
  <si>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</si>
  <si>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</si>
  <si>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</si>
  <si>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</si>
  <si>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</si>
  <si>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</si>
  <si>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</si>
  <si>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</si>
  <si>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</si>
  <si>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</si>
  <si>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</si>
  <si>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</si>
  <si>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</si>
  <si>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</si>
  <si>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</si>
  <si>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</si>
  <si>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</si>
  <si>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</si>
  <si>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</si>
  <si>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</si>
  <si>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</si>
  <si>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</si>
  <si>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</si>
  <si>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</si>
  <si>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</si>
  <si>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</si>
  <si>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</si>
  <si>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</si>
  <si>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</si>
  <si>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</si>
  <si>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</si>
  <si>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</si>
  <si>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</si>
  <si>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</si>
  <si>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</si>
  <si>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</si>
  <si>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</si>
  <si>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</si>
  <si>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</si>
  <si>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</si>
  <si>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</si>
  <si>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</si>
  <si>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</si>
  <si>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</si>
  <si>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</si>
  <si>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</si>
  <si>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</si>
  <si>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</si>
  <si>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</si>
  <si>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</si>
  <si>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</si>
  <si>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</si>
  <si>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</si>
  <si>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</si>
  <si>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</si>
  <si>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</si>
  <si>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</si>
  <si>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</si>
  <si>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</si>
  <si>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</si>
  <si>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</si>
  <si>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</si>
  <si>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</si>
  <si>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</si>
  <si>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</si>
  <si>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</si>
  <si>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</si>
  <si>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</si>
  <si>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</si>
  <si>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</si>
  <si>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</si>
  <si>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</si>
  <si>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</si>
  <si>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</si>
  <si>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</si>
  <si>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</si>
  <si>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</si>
  <si>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</si>
  <si>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</si>
  <si>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</si>
  <si>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</si>
  <si>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</si>
  <si>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</si>
  <si>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</si>
  <si>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</si>
  <si>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</si>
  <si>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</si>
  <si>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</si>
  <si>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</si>
  <si>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</si>
  <si>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</si>
  <si>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</si>
  <si>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</si>
  <si>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</si>
  <si>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</si>
  <si>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</si>
  <si>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</si>
  <si>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</si>
  <si>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</si>
  <si>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</si>
  <si>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</si>
  <si>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</si>
  <si>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</si>
  <si>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</si>
  <si>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</si>
  <si>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</si>
  <si>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</si>
  <si>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</si>
  <si>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</si>
  <si>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</si>
  <si>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</si>
  <si>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</si>
  <si>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</si>
  <si>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</si>
  <si>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</si>
  <si>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</si>
  <si>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</si>
  <si>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</si>
  <si>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</si>
  <si>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</si>
  <si>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</si>
  <si>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</si>
  <si>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</si>
  <si>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</si>
  <si>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</si>
  <si>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</si>
  <si>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</si>
  <si>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</si>
  <si>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</si>
  <si>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</si>
  <si>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</si>
  <si>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</si>
  <si>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</si>
  <si>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</si>
  <si>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</si>
  <si>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</si>
  <si>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</si>
  <si>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</si>
  <si>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</si>
  <si>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</si>
  <si>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</si>
  <si>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</si>
  <si>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</si>
  <si>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</si>
  <si>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</si>
  <si>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</si>
  <si>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</si>
  <si>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</si>
  <si>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</si>
  <si>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</si>
  <si>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</si>
  <si>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</si>
  <si>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</si>
  <si>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</si>
  <si>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</si>
  <si>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</si>
  <si>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</si>
  <si>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</si>
  <si>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</si>
  <si>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</si>
  <si>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</si>
  <si>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</si>
  <si>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</si>
  <si>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</si>
  <si>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</si>
  <si>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</si>
  <si>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</si>
  <si>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</si>
  <si>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</si>
  <si>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</si>
  <si>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</si>
  <si>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</si>
  <si>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</si>
  <si>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</si>
  <si>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</si>
  <si>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</si>
  <si>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</si>
  <si>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</si>
  <si>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</si>
  <si>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</si>
  <si>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</si>
  <si>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</si>
  <si>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</si>
  <si>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</si>
  <si>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</si>
  <si>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</si>
  <si>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</si>
  <si>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</si>
  <si>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</si>
  <si>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</si>
  <si>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</si>
  <si>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</si>
  <si>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</si>
  <si>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</si>
  <si>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</si>
  <si>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</si>
  <si>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</si>
  <si>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</si>
  <si>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</si>
  <si>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</si>
  <si>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</si>
  <si>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</si>
  <si>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</si>
  <si>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</si>
  <si>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</si>
  <si>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</si>
  <si>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</si>
  <si>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</si>
  <si>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</si>
  <si>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</si>
  <si>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</si>
  <si>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</si>
  <si>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</si>
  <si>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</si>
  <si>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</si>
  <si>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</si>
  <si>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</si>
  <si>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</si>
  <si>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</si>
  <si>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</si>
  <si>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</si>
  <si>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</si>
  <si>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</si>
  <si>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</si>
  <si>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</si>
  <si>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</si>
  <si>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</si>
  <si>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</si>
  <si>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</si>
  <si>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</si>
  <si>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</si>
  <si>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</si>
  <si>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</si>
  <si>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</si>
  <si>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</si>
  <si>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</si>
  <si>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</si>
  <si>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</si>
  <si>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</si>
  <si>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</si>
  <si>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</si>
  <si>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</si>
  <si>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</si>
  <si>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</si>
  <si>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</si>
  <si>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</si>
  <si>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</si>
  <si>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</si>
  <si>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</si>
  <si>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</si>
  <si>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</si>
  <si>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</si>
  <si>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</si>
  <si>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</si>
  <si>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</si>
  <si>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</si>
  <si>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</si>
  <si>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</si>
  <si>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</si>
  <si>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</si>
  <si>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</si>
  <si>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</si>
  <si>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</si>
  <si>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</si>
  <si>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</si>
  <si>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</si>
  <si>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</si>
  <si>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</si>
  <si>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</si>
  <si>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</si>
  <si>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</si>
  <si>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</si>
  <si>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</si>
  <si>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</si>
  <si>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</si>
  <si>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</si>
  <si>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</si>
  <si>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</si>
  <si>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</si>
  <si>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</si>
  <si>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</si>
  <si>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</si>
  <si>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</si>
  <si>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</si>
  <si>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</si>
  <si>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</si>
  <si>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</si>
  <si>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</si>
  <si>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</si>
  <si>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</si>
  <si>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</si>
  <si>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</si>
  <si>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</si>
  <si>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</si>
  <si>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</si>
  <si>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</si>
  <si>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</si>
  <si>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</si>
  <si>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</si>
  <si>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</si>
  <si>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</si>
  <si>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</si>
  <si>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</si>
  <si>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</si>
  <si>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</si>
  <si>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</si>
  <si>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</si>
  <si>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</si>
  <si>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</si>
  <si>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</si>
  <si>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</si>
  <si>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</si>
  <si>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</si>
  <si>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</si>
  <si>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</si>
  <si>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</si>
  <si>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</si>
  <si>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</si>
  <si>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</si>
  <si>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</si>
  <si>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</si>
  <si>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</si>
  <si>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</si>
  <si>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</si>
  <si>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</si>
  <si>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</si>
  <si>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</si>
  <si>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</si>
  <si>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</si>
  <si>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</si>
  <si>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</si>
  <si>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</si>
  <si>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</si>
  <si>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</si>
  <si>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</si>
  <si>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</si>
  <si>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</si>
  <si>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</si>
  <si>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</si>
  <si>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</si>
  <si>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</si>
  <si>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</si>
  <si>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</si>
  <si>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</si>
  <si>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</si>
  <si>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</si>
  <si>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</si>
  <si>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</si>
  <si>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</si>
  <si>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</si>
  <si>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</si>
  <si>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</si>
  <si>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</si>
  <si>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</si>
  <si>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</si>
  <si>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</si>
  <si>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</si>
  <si>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</si>
  <si>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</si>
  <si>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</si>
  <si>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</si>
  <si>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</si>
  <si>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</si>
  <si>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</si>
  <si>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</si>
  <si>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</si>
  <si>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</si>
  <si>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</si>
  <si>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</si>
  <si>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</si>
  <si>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</si>
  <si>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</si>
  <si>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</si>
  <si>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</si>
  <si>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</si>
  <si>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</si>
  <si>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</si>
  <si>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</si>
  <si>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</si>
  <si>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</si>
  <si>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</si>
  <si>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</si>
  <si>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</si>
  <si>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</si>
  <si>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</si>
  <si>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</si>
  <si>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</si>
  <si>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</si>
  <si>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</si>
  <si>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</si>
  <si>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</si>
  <si>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</si>
  <si>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</si>
  <si>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</si>
  <si>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</si>
  <si>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</si>
  <si>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</si>
  <si>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</si>
  <si>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</si>
  <si>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</si>
  <si>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</si>
  <si>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</si>
  <si>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</si>
  <si>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</si>
  <si>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</si>
  <si>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</si>
  <si>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</si>
  <si>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</si>
  <si>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</si>
  <si>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</si>
  <si>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</si>
  <si>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</si>
  <si>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</si>
  <si>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</si>
  <si>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</si>
  <si>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</si>
  <si>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</si>
  <si>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</si>
  <si>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</si>
  <si>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</si>
  <si>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</si>
  <si>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</si>
  <si>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</si>
  <si>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</si>
  <si>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</si>
  <si>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</si>
  <si>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</si>
  <si>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</si>
  <si>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</si>
  <si>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</si>
  <si>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</si>
  <si>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</si>
  <si>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</si>
  <si>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</si>
  <si>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</si>
  <si>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</si>
  <si>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</si>
  <si>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</si>
  <si>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</si>
  <si>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</si>
  <si>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</si>
  <si>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</si>
  <si>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</si>
  <si>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</si>
  <si>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</si>
  <si>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</si>
  <si>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</si>
  <si>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</si>
  <si>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</si>
  <si>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</si>
  <si>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</si>
  <si>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</si>
  <si>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</si>
  <si>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</si>
  <si>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</si>
  <si>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</si>
  <si>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</si>
  <si>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</si>
  <si>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</si>
  <si>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</si>
  <si>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</si>
  <si>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</si>
  <si>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</si>
  <si>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</si>
  <si>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</si>
  <si>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</si>
  <si>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</si>
  <si>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</si>
  <si>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</si>
  <si>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</si>
  <si>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</si>
  <si>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</si>
  <si>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</si>
  <si>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</si>
  <si>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</si>
  <si>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</si>
  <si>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</si>
  <si>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</si>
  <si>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</si>
  <si>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</si>
  <si>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</si>
  <si>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</si>
  <si>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</si>
  <si>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</si>
  <si>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</si>
  <si>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</si>
  <si>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</si>
  <si>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</si>
  <si>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</si>
  <si>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</si>
  <si>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</si>
  <si>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</si>
  <si>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</si>
  <si>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</si>
  <si>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</si>
  <si>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</si>
  <si>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</si>
  <si>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</si>
  <si>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</si>
  <si>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</si>
  <si>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</si>
  <si>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</si>
  <si>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</si>
  <si>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</si>
  <si>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</si>
  <si>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</si>
  <si>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</si>
  <si>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</si>
  <si>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</si>
  <si>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</si>
  <si>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</si>
  <si>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</si>
  <si>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</si>
  <si>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</si>
  <si>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</si>
  <si>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</si>
  <si>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</si>
  <si>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</si>
  <si>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</si>
  <si>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</si>
  <si>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</si>
  <si>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</si>
  <si>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</si>
  <si>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</si>
  <si>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</si>
  <si>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</si>
  <si>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</si>
  <si>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</si>
  <si>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</si>
  <si>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</si>
  <si>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</si>
  <si>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</si>
  <si>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</si>
  <si>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</si>
  <si>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</si>
  <si>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</si>
  <si>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</si>
  <si>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</si>
  <si>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</si>
  <si>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</si>
  <si>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</si>
  <si>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</si>
  <si>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</si>
  <si>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</si>
  <si>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</si>
  <si>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</si>
  <si>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</si>
  <si>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</si>
  <si>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</si>
  <si>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</si>
  <si>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</si>
  <si>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</si>
  <si>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</si>
  <si>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</si>
  <si>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</si>
  <si>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</si>
  <si>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</si>
  <si>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</si>
  <si>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</si>
  <si>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</si>
  <si>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</si>
  <si>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</si>
  <si>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</si>
  <si>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</si>
  <si>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</si>
  <si>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</si>
  <si>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</si>
  <si>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</si>
  <si>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</si>
  <si>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</si>
  <si>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</si>
  <si>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</si>
  <si>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</si>
  <si>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</si>
  <si>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</si>
  <si>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</si>
  <si>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</si>
  <si>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</si>
  <si>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</si>
  <si>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</si>
  <si>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</si>
  <si>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</si>
  <si>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</si>
  <si>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</si>
  <si>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</si>
  <si>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</si>
  <si>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</si>
  <si>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</si>
  <si>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</si>
  <si>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</si>
  <si>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</si>
  <si>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</si>
  <si>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</si>
  <si>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</si>
  <si>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</si>
  <si>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</si>
  <si>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</si>
  <si>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</si>
  <si>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</si>
  <si>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</si>
  <si>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</si>
  <si>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</si>
  <si>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</si>
  <si>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</si>
  <si>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</si>
  <si>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</si>
  <si>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</si>
  <si>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</si>
  <si>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</si>
  <si>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</si>
  <si>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</si>
  <si>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</si>
  <si>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</si>
  <si>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</si>
  <si>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</si>
  <si>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</si>
  <si>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</si>
  <si>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</si>
  <si>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</si>
  <si>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</si>
  <si>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</si>
  <si>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</si>
  <si>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</si>
  <si>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</si>
  <si>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</si>
  <si>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</si>
  <si>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</si>
  <si>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</si>
  <si>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</si>
  <si>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</si>
  <si>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</si>
  <si>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</si>
  <si>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</si>
  <si>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</si>
  <si>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</si>
  <si>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</si>
  <si>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</si>
  <si>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</si>
  <si>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</si>
  <si>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</si>
  <si>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</si>
  <si>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</si>
  <si>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</si>
  <si>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</si>
  <si>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</si>
  <si>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</si>
  <si>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</si>
  <si>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</si>
  <si>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</si>
  <si>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</si>
  <si>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</si>
  <si>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</si>
  <si>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</si>
  <si>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</si>
  <si>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</si>
  <si>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</si>
  <si>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</si>
  <si>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</si>
  <si>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</si>
  <si>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</si>
  <si>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</si>
  <si>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</si>
  <si>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</si>
  <si>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</si>
  <si>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</si>
  <si>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</si>
  <si>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</si>
  <si>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</si>
  <si>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</si>
  <si>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</si>
  <si>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</si>
  <si>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</si>
  <si>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</si>
  <si>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</si>
  <si>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</si>
  <si>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</si>
  <si>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</si>
  <si>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</si>
  <si>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</si>
  <si>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</si>
  <si>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</si>
  <si>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</si>
  <si>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</si>
  <si>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</si>
  <si>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</si>
  <si>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</si>
  <si>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</si>
  <si>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</si>
  <si>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</si>
  <si>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</si>
  <si>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</si>
  <si>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</si>
  <si>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</si>
  <si>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</si>
  <si>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</si>
  <si>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</si>
  <si>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</si>
  <si>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</si>
  <si>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</si>
  <si>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</si>
  <si>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</si>
  <si>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</si>
  <si>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</si>
  <si>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</si>
  <si>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</si>
  <si>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</si>
  <si>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</si>
  <si>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</si>
  <si>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</si>
  <si>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</si>
  <si>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</si>
  <si>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</si>
  <si>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</si>
  <si>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</si>
  <si>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</si>
  <si>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</si>
  <si>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</si>
  <si>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</si>
  <si>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</si>
  <si>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</si>
  <si>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</si>
  <si>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</si>
  <si>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</si>
  <si>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</si>
  <si>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</si>
  <si>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</si>
  <si>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</si>
  <si>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</si>
  <si>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</si>
  <si>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</si>
  <si>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</si>
  <si>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</si>
  <si>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</si>
  <si>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</si>
  <si>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</si>
  <si>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</si>
  <si>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</si>
  <si>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</si>
  <si>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</si>
  <si>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</si>
  <si>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</si>
  <si>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</si>
  <si>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</si>
  <si>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</si>
  <si>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</si>
  <si>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</si>
  <si>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</si>
  <si>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</si>
  <si>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</si>
  <si>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</si>
  <si>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</si>
  <si>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</si>
  <si>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</si>
  <si>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</si>
  <si>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</si>
  <si>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</si>
  <si>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</si>
  <si>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</si>
  <si>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</si>
  <si>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</si>
  <si>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</si>
  <si>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</si>
  <si>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</si>
  <si>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</si>
  <si>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</si>
  <si>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</si>
  <si>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</si>
  <si>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</si>
  <si>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</si>
  <si>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</si>
  <si>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</si>
  <si>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</si>
  <si>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</si>
  <si>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</si>
  <si>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</si>
  <si>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</si>
  <si>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</si>
  <si>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</si>
  <si>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</si>
  <si>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</si>
  <si>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</si>
  <si>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</si>
  <si>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</si>
  <si>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</si>
  <si>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</si>
  <si>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</si>
  <si>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</si>
  <si>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</si>
  <si>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</si>
  <si>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</si>
  <si>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</si>
  <si>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</si>
  <si>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</si>
  <si>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</si>
  <si>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</si>
  <si>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</si>
  <si>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</si>
  <si>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</si>
  <si>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</si>
  <si>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</si>
  <si>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</si>
  <si>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</si>
  <si>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</si>
  <si>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</si>
  <si>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</si>
  <si>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</si>
  <si>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</si>
  <si>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</si>
  <si>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</si>
  <si>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</si>
  <si>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</si>
  <si>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</si>
  <si>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</si>
  <si>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</si>
  <si>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</si>
  <si>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</si>
  <si>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</si>
  <si>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</si>
  <si>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</si>
  <si>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</si>
  <si>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</si>
  <si>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</si>
  <si>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</si>
  <si>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</si>
  <si>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</si>
  <si>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</si>
  <si>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</si>
  <si>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</si>
  <si>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</si>
  <si>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</si>
  <si>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</si>
  <si>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</si>
  <si>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</si>
  <si>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</si>
  <si>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</si>
  <si>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</si>
  <si>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</si>
  <si>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</si>
  <si>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</si>
  <si>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</si>
  <si>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</si>
  <si>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</si>
  <si>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</si>
  <si>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</si>
  <si>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</si>
  <si>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</si>
  <si>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</si>
  <si>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</si>
  <si>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</si>
  <si>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</si>
  <si>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</si>
  <si>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</si>
  <si>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</si>
  <si>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</si>
  <si>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</si>
  <si>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</si>
  <si>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</si>
  <si>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</si>
  <si>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</si>
  <si>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</si>
  <si>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</si>
  <si>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</si>
  <si>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</si>
  <si>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</si>
  <si>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</si>
  <si>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</si>
  <si>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</si>
  <si>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</si>
  <si>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</si>
  <si>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</si>
  <si>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</si>
  <si>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</si>
  <si>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</si>
  <si>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</si>
  <si>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</si>
  <si>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</si>
  <si>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</si>
  <si>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</si>
  <si>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</si>
  <si>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</si>
  <si>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</si>
  <si>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</si>
  <si>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</si>
  <si>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</si>
  <si>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</si>
  <si>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</si>
  <si>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</si>
  <si>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</si>
  <si>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</si>
  <si>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</si>
  <si>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</si>
  <si>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</si>
  <si>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</si>
  <si>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</si>
  <si>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</si>
  <si>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</si>
  <si>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</si>
  <si>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</si>
  <si>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</si>
  <si>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</si>
  <si>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</si>
  <si>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</si>
  <si>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</si>
  <si>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</si>
  <si>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</si>
  <si>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</si>
  <si>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</si>
  <si>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</si>
  <si>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</si>
  <si>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</si>
  <si>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</si>
  <si>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</si>
  <si>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</si>
  <si>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</si>
  <si>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</si>
  <si>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</si>
  <si>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</si>
  <si>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</si>
  <si>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</si>
  <si>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</si>
  <si>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</si>
  <si>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</si>
  <si>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</si>
  <si>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</si>
  <si>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</si>
  <si>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</si>
  <si>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</si>
  <si>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</si>
  <si>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</si>
  <si>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</si>
  <si>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</si>
  <si>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</si>
  <si>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</si>
  <si>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</si>
  <si>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</si>
  <si>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</si>
  <si>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</si>
  <si>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</si>
  <si>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</si>
  <si>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</si>
  <si>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</si>
  <si>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</si>
  <si>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</si>
  <si>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</si>
  <si>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</si>
  <si>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</si>
  <si>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</si>
  <si>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</si>
  <si>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</si>
  <si>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</si>
  <si>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</si>
  <si>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</si>
  <si>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</si>
  <si>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</si>
  <si>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</si>
  <si>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</si>
  <si>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</si>
  <si>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</si>
  <si>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</si>
  <si>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</si>
  <si>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</si>
  <si>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</si>
  <si>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</si>
  <si>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</si>
  <si>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</si>
  <si>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</si>
  <si>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</si>
  <si>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</si>
  <si>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</si>
  <si>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</si>
  <si>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</si>
  <si>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</si>
  <si>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</si>
  <si>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</si>
  <si>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</si>
  <si>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</si>
  <si>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</si>
  <si>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</si>
  <si>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</si>
  <si>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</si>
  <si>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</si>
  <si>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</si>
  <si>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</si>
  <si>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</si>
  <si>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</si>
  <si>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</si>
  <si>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</si>
  <si>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</si>
  <si>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</si>
  <si>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</si>
  <si>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</si>
  <si>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</si>
  <si>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</si>
  <si>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</si>
  <si>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</si>
  <si>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</si>
  <si>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</si>
  <si>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</si>
  <si>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</si>
  <si>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</si>
  <si>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</si>
  <si>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</si>
  <si>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</si>
  <si>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</si>
  <si>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</si>
  <si>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</si>
  <si>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</si>
  <si>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</si>
  <si>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</si>
  <si>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</si>
  <si>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</si>
  <si>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</si>
  <si>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</si>
  <si>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</si>
  <si>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</si>
  <si>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</si>
  <si>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</si>
  <si>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</si>
  <si>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</si>
  <si>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</si>
  <si>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</si>
  <si>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</si>
  <si>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</si>
  <si>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</si>
  <si>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</si>
  <si>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</si>
  <si>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</si>
  <si>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</si>
  <si>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</si>
  <si>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</si>
  <si>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</si>
  <si>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</si>
  <si>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</si>
  <si>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</si>
  <si>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</si>
  <si>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</si>
  <si>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</si>
  <si>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</si>
  <si>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</si>
  <si>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</si>
  <si>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</si>
  <si>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</si>
  <si>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</si>
  <si>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</si>
  <si>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</si>
  <si>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</si>
  <si>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</si>
  <si>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</si>
  <si>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</si>
  <si>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</si>
  <si>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</si>
  <si>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</si>
  <si>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</si>
  <si>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</si>
  <si>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</si>
  <si>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</si>
  <si>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</si>
  <si>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</si>
  <si>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</si>
  <si>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</si>
  <si>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</si>
  <si>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</si>
  <si>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</si>
  <si>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</si>
  <si>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</si>
  <si>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</si>
  <si>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</si>
  <si>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</si>
  <si>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</si>
  <si>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</si>
  <si>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</si>
  <si>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</si>
  <si>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</si>
  <si>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</si>
  <si>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</si>
  <si>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</si>
  <si>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</si>
  <si>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</si>
  <si>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</si>
  <si>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</si>
  <si>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</si>
  <si>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</si>
  <si>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</si>
  <si>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</si>
  <si>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</si>
  <si>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</si>
  <si>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</si>
  <si>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</si>
  <si>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</si>
  <si>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</si>
  <si>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</si>
  <si>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</si>
  <si>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</si>
  <si>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</si>
  <si>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</si>
  <si>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</si>
  <si>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</si>
  <si>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</si>
  <si>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</si>
  <si>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</si>
  <si>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</si>
  <si>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</si>
  <si>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</si>
  <si>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</si>
  <si>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</si>
  <si>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</si>
  <si>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</si>
  <si>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</si>
  <si>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</si>
  <si>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</si>
  <si>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</si>
  <si>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</si>
  <si>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</si>
  <si>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</si>
  <si>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</si>
  <si>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</si>
  <si>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</si>
  <si>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</si>
  <si>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</si>
  <si>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</si>
  <si>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</si>
  <si>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</si>
  <si>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</si>
  <si>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</si>
  <si>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</si>
  <si>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</si>
  <si>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</si>
  <si>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</si>
  <si>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</si>
  <si>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</si>
  <si>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</si>
  <si>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</si>
  <si>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</si>
  <si>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</si>
  <si>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</si>
  <si>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</si>
  <si>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</si>
  <si>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</si>
  <si>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</si>
  <si>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</si>
  <si>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</si>
  <si>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</si>
  <si>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</si>
  <si>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</si>
  <si>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</si>
  <si>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</si>
  <si>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</si>
  <si>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</si>
  <si>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</si>
  <si>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</si>
  <si>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</si>
  <si>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</si>
  <si>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</si>
  <si>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</si>
  <si>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</si>
  <si>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</si>
  <si>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</si>
  <si>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</si>
  <si>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</si>
  <si>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</si>
  <si>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</si>
  <si>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</si>
  <si>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</si>
  <si>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</si>
  <si>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</si>
  <si>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</si>
  <si>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</si>
  <si>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</si>
  <si>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</si>
  <si>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</si>
  <si>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</si>
  <si>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</si>
  <si>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</si>
  <si>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</si>
  <si>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</si>
  <si>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</si>
  <si>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</si>
  <si>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</si>
  <si>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</si>
  <si>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</si>
  <si>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</si>
  <si>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</si>
  <si>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</si>
  <si>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</si>
  <si>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</si>
  <si>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</si>
  <si>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</si>
  <si>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</si>
  <si>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</si>
  <si>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</si>
  <si>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</si>
  <si>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</si>
  <si>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</si>
  <si>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</si>
  <si>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</si>
  <si>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</si>
  <si>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</si>
  <si>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</si>
  <si>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</si>
  <si>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</si>
  <si>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</si>
  <si>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</si>
  <si>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</si>
  <si>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</si>
  <si>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</si>
  <si>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</si>
  <si>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</si>
  <si>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</si>
  <si>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</si>
  <si>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</si>
  <si>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</si>
  <si>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</si>
  <si>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</si>
  <si>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</si>
  <si>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</si>
  <si>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</si>
  <si>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</si>
  <si>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</si>
  <si>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</si>
  <si>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</si>
  <si>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</si>
  <si>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</si>
  <si>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</si>
  <si>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</si>
  <si>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</si>
  <si>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</si>
  <si>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</si>
  <si>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</si>
  <si>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</si>
  <si>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</si>
  <si>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</si>
  <si>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</si>
  <si>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</si>
  <si>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</si>
  <si>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</si>
  <si>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</si>
  <si>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</si>
  <si>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</si>
  <si>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</si>
  <si>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</si>
  <si>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</si>
  <si>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</si>
  <si>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</si>
  <si>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</si>
  <si>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</si>
  <si>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</si>
  <si>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</si>
  <si>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</si>
  <si>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</si>
  <si>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</si>
  <si>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</si>
  <si>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</si>
  <si>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</si>
  <si>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</si>
  <si>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</si>
  <si>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</si>
  <si>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</si>
  <si>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</si>
  <si>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</si>
  <si>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</si>
  <si>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</si>
  <si>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</si>
  <si>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</si>
  <si>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</si>
  <si>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</si>
  <si>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</si>
  <si>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</si>
  <si>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</si>
  <si>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</si>
  <si>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</si>
  <si>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</si>
  <si>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</si>
  <si>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</si>
  <si>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</si>
  <si>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</si>
  <si>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</si>
  <si>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</si>
  <si>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</si>
  <si>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</si>
  <si>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</si>
  <si>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</si>
  <si>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</si>
  <si>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</si>
  <si>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</si>
  <si>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</si>
  <si>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</si>
  <si>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</si>
  <si>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</si>
  <si>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</si>
  <si>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</si>
  <si>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</si>
  <si>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</si>
  <si>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</si>
  <si>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</si>
  <si>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</si>
  <si>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</si>
  <si>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</si>
  <si>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</si>
  <si>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</si>
  <si>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</si>
  <si>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</si>
  <si>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</si>
  <si>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</si>
  <si>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</si>
  <si>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</si>
  <si>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</si>
  <si>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</si>
  <si>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</si>
  <si>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</si>
  <si>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</si>
  <si>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</si>
  <si>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</si>
  <si>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</si>
  <si>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</si>
  <si>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</si>
  <si>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</si>
  <si>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</si>
  <si>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</si>
  <si>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</si>
  <si>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</si>
  <si>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</si>
  <si>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</si>
  <si>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</si>
  <si>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</si>
  <si>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</si>
  <si>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</si>
  <si>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</si>
  <si>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</si>
  <si>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</si>
  <si>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</si>
  <si>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</si>
  <si>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</si>
  <si>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</si>
  <si>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</si>
  <si>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</si>
  <si>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</si>
  <si>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</si>
  <si>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</si>
  <si>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</si>
  <si>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</si>
  <si>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</si>
  <si>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</si>
  <si>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</si>
  <si>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</si>
  <si>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</si>
  <si>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</si>
  <si>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</si>
  <si>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</si>
  <si>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</si>
  <si>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</si>
  <si>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</si>
  <si>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</si>
  <si>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</si>
  <si>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</si>
  <si>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</si>
  <si>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</si>
  <si>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</si>
  <si>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</si>
  <si>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</si>
  <si>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</si>
  <si>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</si>
  <si>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</si>
  <si>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</si>
  <si>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</si>
  <si>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</si>
  <si>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</si>
  <si>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</si>
  <si>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</si>
  <si>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</si>
  <si>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</si>
  <si>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</si>
  <si>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</si>
  <si>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</si>
  <si>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</si>
  <si>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</si>
  <si>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</si>
  <si>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</si>
  <si>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</si>
  <si>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</si>
  <si>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</si>
  <si>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</si>
  <si>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</si>
  <si>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</si>
  <si>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</si>
  <si>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</si>
  <si>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</si>
  <si>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</si>
  <si>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</si>
  <si>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</si>
  <si>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</si>
  <si>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</si>
  <si>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</si>
  <si>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</si>
  <si>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</si>
  <si>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</si>
  <si>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</si>
  <si>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</si>
  <si>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</si>
  <si>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</si>
  <si>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</si>
  <si>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</si>
  <si>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</si>
  <si>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</si>
  <si>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</si>
  <si>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</si>
  <si>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</si>
  <si>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</si>
  <si>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</si>
  <si>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</si>
  <si>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</si>
  <si>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</si>
  <si>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</si>
  <si>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</si>
  <si>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</si>
  <si>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</si>
  <si>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</si>
  <si>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</si>
  <si>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</si>
  <si>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</si>
  <si>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</si>
  <si>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</si>
  <si>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</si>
  <si>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</si>
  <si>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</si>
  <si>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</si>
  <si>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</si>
  <si>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</si>
  <si>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</si>
  <si>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</si>
  <si>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</si>
  <si>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</si>
  <si>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</si>
  <si>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</si>
  <si>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</si>
  <si>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</si>
  <si>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</si>
  <si>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</si>
  <si>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</si>
  <si>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</si>
  <si>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</si>
  <si>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</si>
  <si>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</si>
  <si>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</si>
  <si>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</si>
  <si>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</si>
  <si>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</si>
  <si>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</si>
  <si>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</si>
  <si>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</si>
  <si>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</si>
  <si>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</si>
  <si>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</si>
  <si>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</si>
  <si>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</si>
  <si>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</si>
  <si>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</si>
  <si>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</si>
  <si>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</si>
  <si>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</si>
  <si>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</si>
  <si>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</si>
  <si>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</si>
  <si>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</si>
  <si>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</si>
  <si>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</si>
  <si>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</si>
  <si>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</si>
  <si>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</si>
  <si>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</si>
  <si>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</si>
  <si>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</si>
  <si>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</si>
  <si>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</si>
  <si>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</si>
  <si>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</si>
  <si>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</si>
  <si>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</si>
  <si>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</si>
  <si>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</si>
  <si>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</si>
  <si>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</si>
  <si>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</si>
  <si>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</si>
  <si>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</si>
  <si>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</si>
  <si>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</si>
  <si>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</si>
  <si>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</si>
  <si>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</si>
  <si>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</si>
  <si>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</si>
  <si>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</si>
  <si>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</si>
  <si>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</si>
  <si>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</si>
  <si>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</si>
  <si>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</si>
  <si>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</si>
  <si>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</si>
  <si>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</si>
  <si>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</si>
  <si>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</si>
  <si>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</si>
  <si>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</si>
  <si>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</si>
  <si>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</si>
  <si>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</si>
  <si>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</si>
  <si>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</si>
  <si>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</si>
  <si>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</si>
  <si>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</si>
  <si>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</si>
  <si>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</si>
  <si>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</si>
  <si>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</si>
  <si>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</si>
  <si>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</si>
  <si>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</si>
  <si>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</si>
  <si>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</si>
  <si>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</si>
  <si>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</si>
  <si>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</si>
  <si>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</si>
  <si>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</si>
  <si>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</si>
  <si>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</si>
  <si>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</si>
  <si>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</si>
  <si>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</si>
  <si>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</si>
  <si>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</si>
  <si>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</si>
  <si>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</si>
  <si>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</si>
  <si>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</si>
  <si>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</si>
  <si>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</si>
  <si>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</si>
  <si>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</si>
  <si>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</si>
  <si>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</si>
  <si>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</si>
  <si>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</si>
  <si>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</si>
  <si>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</si>
  <si>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</si>
  <si>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</si>
  <si>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</si>
  <si>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</si>
  <si>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</si>
  <si>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</si>
  <si>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</si>
  <si>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</si>
  <si>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</si>
  <si>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</si>
  <si>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</si>
  <si>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</si>
  <si>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</si>
  <si>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</si>
  <si>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</si>
  <si>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</si>
  <si>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</si>
  <si>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</si>
  <si>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</si>
  <si>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</si>
  <si>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</si>
  <si>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</si>
  <si>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</si>
  <si>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</si>
  <si>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</si>
  <si>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</si>
  <si>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</si>
  <si>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</si>
  <si>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</si>
  <si>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</si>
  <si>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</si>
  <si>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</si>
  <si>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</si>
  <si>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</si>
  <si>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</si>
  <si>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</si>
  <si>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</si>
  <si>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</si>
  <si>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</si>
  <si>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</si>
  <si>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</si>
  <si>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</si>
  <si>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</si>
  <si>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</si>
  <si>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</si>
  <si>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</si>
  <si>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</si>
  <si>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</si>
  <si>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</si>
  <si>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</si>
  <si>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</si>
  <si>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</si>
  <si>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</si>
  <si>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</si>
  <si>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</si>
  <si>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</si>
  <si>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</si>
  <si>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</si>
  <si>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</si>
  <si>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</si>
  <si>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</si>
  <si>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</si>
  <si>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</si>
  <si>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</si>
  <si>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</si>
  <si>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</si>
  <si>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</si>
  <si>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</si>
  <si>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</si>
  <si>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</si>
  <si>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</si>
  <si>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</si>
  <si>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</si>
  <si>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</si>
  <si>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</si>
  <si>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</si>
  <si>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</si>
  <si>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</si>
  <si>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</si>
  <si>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</si>
  <si>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</si>
  <si>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</si>
  <si>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</si>
  <si>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</si>
  <si>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</si>
  <si>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</si>
  <si>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</si>
  <si>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</si>
  <si>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</si>
  <si>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</si>
  <si>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</si>
  <si>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</si>
  <si>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</si>
  <si>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</si>
  <si>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</si>
  <si>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</si>
  <si>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</si>
  <si>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</si>
  <si>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</si>
  <si>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</si>
  <si>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</si>
  <si>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</si>
  <si>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</si>
  <si>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</si>
  <si>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</si>
  <si>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</si>
  <si>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</si>
  <si>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</si>
  <si>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</si>
  <si>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</si>
  <si>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</si>
  <si>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</si>
  <si>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</si>
  <si>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</si>
  <si>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</si>
  <si>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</si>
  <si>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</si>
  <si>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</si>
  <si>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</si>
  <si>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</si>
  <si>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</si>
  <si>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</si>
  <si>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</si>
  <si>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</si>
  <si>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</si>
  <si>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</si>
  <si>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</si>
  <si>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</si>
  <si>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</si>
  <si>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</si>
  <si>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</si>
  <si>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</si>
  <si>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</si>
  <si>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</si>
  <si>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</si>
  <si>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</si>
  <si>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</si>
  <si>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</si>
  <si>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</si>
  <si>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</si>
  <si>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</si>
  <si>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</si>
  <si>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</si>
  <si>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</si>
  <si>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</si>
  <si>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</si>
  <si>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</si>
  <si>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</si>
  <si>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</si>
  <si>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</si>
  <si>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</si>
  <si>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</si>
  <si>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</si>
  <si>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</si>
  <si>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</si>
  <si>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</si>
  <si>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</si>
  <si>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</si>
  <si>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</si>
  <si>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</si>
  <si>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</si>
  <si>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</si>
  <si>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</si>
  <si>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</si>
  <si>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</si>
  <si>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</si>
  <si>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</si>
  <si>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</si>
  <si>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</si>
  <si>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</si>
  <si>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</si>
  <si>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</si>
  <si>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</si>
  <si>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</si>
  <si>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</si>
  <si>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</si>
  <si>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</si>
  <si>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</si>
  <si>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</si>
  <si>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</si>
  <si>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</si>
  <si>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</si>
  <si>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</si>
  <si>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</si>
  <si>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</si>
  <si>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</si>
  <si>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</si>
  <si>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</si>
  <si>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</si>
  <si>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</si>
  <si>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</si>
  <si>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</si>
  <si>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</si>
  <si>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</si>
  <si>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</si>
  <si>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</si>
  <si>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</si>
  <si>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</si>
  <si>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</si>
  <si>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</si>
  <si>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</si>
  <si>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</si>
  <si>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</si>
  <si>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</si>
  <si>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</si>
  <si>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</si>
  <si>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</si>
  <si>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</si>
  <si>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</si>
  <si>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</si>
  <si>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</si>
  <si>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</si>
  <si>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</si>
  <si>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</si>
  <si>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</si>
  <si>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</si>
  <si>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</si>
  <si>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</si>
  <si>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</si>
  <si>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</si>
  <si>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</si>
  <si>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</si>
  <si>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</si>
  <si>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</si>
  <si>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</si>
  <si>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</si>
  <si>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</si>
  <si>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</si>
  <si>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</si>
  <si>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</si>
  <si>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</si>
  <si>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</si>
  <si>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</si>
  <si>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</si>
  <si>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</si>
  <si>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</si>
  <si>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</si>
  <si>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</si>
  <si>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</si>
  <si>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</si>
  <si>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</si>
  <si>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</si>
  <si>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</si>
  <si>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</si>
  <si>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</si>
  <si>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</si>
  <si>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</si>
  <si>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</si>
  <si>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</si>
  <si>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</si>
  <si>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</si>
  <si>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</si>
  <si>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</si>
  <si>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</si>
  <si>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</si>
  <si>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</si>
  <si>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</si>
  <si>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</si>
  <si>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</si>
  <si>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</si>
  <si>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</si>
  <si>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</si>
  <si>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</si>
  <si>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</si>
  <si>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</si>
  <si>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</si>
  <si>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</si>
  <si>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</si>
  <si>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</si>
  <si>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</si>
  <si>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</si>
  <si>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</si>
  <si>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</si>
  <si>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</si>
  <si>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</si>
  <si>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</si>
  <si>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</si>
  <si>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</si>
  <si>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</si>
  <si>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</si>
  <si>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</si>
  <si>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</si>
  <si>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</si>
  <si>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</si>
  <si>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</si>
  <si>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</si>
  <si>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</si>
  <si>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</si>
  <si>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</si>
  <si>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</si>
  <si>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</si>
  <si>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</si>
  <si>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</si>
  <si>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</si>
  <si>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</si>
  <si>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</si>
  <si>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</si>
  <si>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</si>
  <si>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</si>
  <si>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</si>
  <si>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</si>
  <si>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</si>
  <si>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</si>
  <si>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</si>
  <si>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</si>
  <si>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</si>
  <si>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</si>
  <si>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</si>
  <si>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</si>
  <si>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</si>
  <si>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</si>
  <si>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</si>
  <si>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</si>
  <si>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</si>
  <si>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</si>
  <si>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</si>
  <si>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</si>
  <si>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</si>
  <si>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</si>
  <si>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</si>
  <si>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</si>
  <si>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</si>
  <si>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</si>
  <si>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</si>
  <si>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</si>
  <si>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</si>
  <si>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</si>
  <si>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</si>
  <si>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</si>
  <si>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</si>
  <si>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</si>
  <si>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</si>
  <si>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</si>
  <si>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</si>
  <si>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</si>
  <si>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</si>
  <si>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</si>
  <si>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</si>
  <si>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</si>
  <si>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</si>
  <si>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</si>
  <si>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</si>
  <si>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</si>
  <si>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</si>
  <si>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</si>
  <si>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</si>
  <si>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</si>
  <si>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</si>
  <si>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</si>
  <si>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</si>
  <si>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</si>
  <si>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</si>
  <si>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</si>
  <si>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</si>
  <si>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</si>
  <si>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</si>
  <si>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</si>
  <si>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</si>
  <si>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</si>
  <si>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</si>
  <si>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</si>
  <si>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</si>
  <si>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</si>
  <si>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</si>
  <si>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</si>
  <si>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</si>
  <si>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</si>
  <si>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</si>
  <si>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</si>
  <si>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</si>
  <si>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</si>
  <si>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</si>
  <si>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</si>
  <si>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</si>
  <si>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</si>
  <si>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</si>
  <si>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</si>
  <si>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</si>
  <si>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</si>
  <si>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</si>
  <si>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</si>
  <si>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</si>
  <si>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</si>
  <si>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</si>
  <si>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</si>
  <si>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</si>
  <si>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</si>
  <si>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</si>
  <si>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</si>
  <si>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</si>
  <si>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</si>
  <si>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</si>
  <si>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</si>
  <si>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</si>
  <si>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</si>
  <si>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</si>
  <si>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</si>
  <si>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</si>
  <si>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</si>
  <si>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</si>
  <si>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</si>
  <si>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</si>
  <si>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</si>
  <si>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</si>
  <si>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</si>
  <si>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</si>
  <si>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</si>
  <si>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</si>
  <si>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</si>
  <si>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</si>
  <si>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</si>
  <si>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</si>
  <si>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</si>
  <si>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</si>
  <si>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</si>
  <si>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</si>
  <si>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</si>
  <si>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</si>
  <si>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</si>
  <si>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</si>
  <si>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</si>
  <si>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</si>
  <si>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</si>
  <si>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</si>
  <si>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</si>
  <si>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</si>
  <si>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</si>
  <si>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</si>
  <si>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</si>
  <si>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</si>
  <si>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</si>
  <si>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</si>
  <si>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</si>
  <si>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</si>
  <si>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</si>
  <si>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</si>
  <si>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</si>
  <si>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</si>
  <si>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</si>
  <si>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</si>
  <si>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</si>
  <si>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</si>
  <si>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</si>
  <si>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</si>
  <si>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</si>
  <si>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</si>
  <si>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</si>
  <si>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</si>
  <si>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</si>
  <si>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</si>
  <si>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</si>
  <si>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</si>
  <si>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</si>
  <si>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</si>
  <si>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</si>
  <si>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</si>
  <si>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</si>
  <si>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</si>
  <si>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</si>
  <si>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</si>
  <si>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</si>
  <si>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</si>
  <si>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</si>
  <si>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</si>
  <si>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</si>
  <si>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</si>
  <si>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</si>
  <si>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</si>
  <si>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</si>
  <si>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</si>
  <si>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</si>
  <si>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</si>
  <si>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</si>
  <si>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</si>
  <si>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</si>
  <si>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</si>
  <si>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</si>
  <si>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</si>
  <si>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</si>
  <si>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</si>
  <si>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</si>
  <si>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</si>
  <si>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</si>
  <si>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</si>
  <si>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</si>
  <si>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</si>
  <si>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</si>
  <si>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</si>
  <si>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</si>
  <si>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</si>
  <si>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</si>
  <si>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</si>
  <si>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</si>
  <si>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</si>
  <si>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</si>
  <si>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</si>
  <si>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</si>
  <si>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</si>
  <si>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</si>
  <si>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</si>
  <si>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</si>
  <si>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</si>
  <si>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</si>
  <si>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</si>
  <si>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</si>
  <si>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</si>
  <si>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</si>
  <si>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</si>
  <si>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</si>
  <si>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</si>
  <si>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</si>
  <si>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</si>
  <si>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</si>
  <si>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</si>
  <si>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</si>
  <si>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</si>
  <si>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</si>
  <si>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</si>
  <si>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</si>
  <si>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</si>
  <si>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</si>
  <si>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</si>
  <si>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</si>
  <si>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</si>
  <si>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</si>
  <si>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</si>
  <si>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</si>
  <si>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</si>
  <si>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</si>
  <si>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</si>
  <si>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</si>
  <si>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</si>
  <si>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</si>
  <si>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</si>
  <si>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</si>
  <si>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</si>
  <si>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</si>
  <si>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</si>
  <si>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</si>
  <si>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</si>
  <si>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</si>
  <si>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</si>
  <si>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</si>
  <si>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</si>
  <si>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</si>
  <si>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</si>
  <si>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</si>
  <si>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</si>
  <si>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</si>
  <si>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</si>
  <si>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</si>
  <si>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</si>
  <si>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</si>
  <si>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</si>
  <si>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</si>
  <si>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</si>
  <si>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</si>
  <si>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</si>
  <si>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</si>
  <si>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</si>
  <si>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</si>
  <si>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</si>
  <si>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</si>
  <si>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</si>
  <si>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</si>
  <si>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</si>
  <si>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</si>
  <si>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</si>
  <si>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</si>
  <si>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</si>
  <si>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</si>
  <si>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</si>
  <si>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</si>
  <si>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</si>
  <si>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</si>
  <si>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</si>
  <si>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</si>
  <si>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</si>
  <si>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</si>
  <si>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</si>
  <si>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</si>
  <si>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</si>
  <si>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</si>
  <si>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</si>
  <si>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</si>
  <si>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</si>
  <si>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</si>
  <si>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</si>
  <si>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</si>
  <si>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</si>
  <si>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</si>
  <si>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</si>
  <si>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</si>
  <si>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</si>
  <si>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</si>
  <si>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</si>
  <si>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</si>
  <si>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</si>
  <si>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</si>
  <si>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</si>
  <si>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</si>
  <si>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</si>
  <si>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</si>
  <si>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</si>
  <si>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</si>
  <si>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</si>
  <si>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</si>
  <si>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</si>
  <si>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</si>
  <si>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</si>
  <si>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</si>
  <si>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</si>
  <si>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</si>
  <si>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</si>
  <si>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</si>
  <si>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</si>
  <si>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</si>
  <si>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</si>
  <si>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</si>
  <si>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</si>
  <si>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</si>
  <si>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</si>
  <si>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</si>
  <si>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</si>
  <si>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</si>
  <si>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</si>
  <si>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</si>
  <si>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</si>
  <si>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</si>
  <si>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</si>
  <si>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</si>
  <si>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</si>
  <si>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</si>
  <si>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</si>
  <si>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</si>
  <si>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</si>
  <si>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</si>
  <si>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</si>
  <si>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</si>
  <si>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</si>
  <si>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</si>
  <si>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</si>
  <si>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</si>
  <si>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</si>
  <si>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</si>
  <si>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</si>
  <si>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</si>
  <si>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</si>
  <si>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</si>
  <si>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</si>
  <si>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</si>
  <si>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</si>
  <si>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</si>
  <si>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</si>
  <si>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</si>
  <si>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</si>
  <si>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</si>
  <si>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</si>
  <si>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</si>
  <si>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</si>
  <si>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</si>
  <si>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</si>
  <si>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</si>
  <si>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</si>
  <si>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</si>
  <si>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</si>
  <si>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</si>
  <si>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</si>
  <si>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</si>
  <si>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</si>
  <si>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</si>
  <si>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</si>
  <si>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</si>
  <si>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</si>
  <si>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</si>
  <si>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</si>
  <si>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</si>
  <si>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</si>
  <si>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</si>
  <si>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</si>
  <si>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</si>
  <si>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</si>
  <si>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</si>
  <si>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</si>
  <si>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</si>
  <si>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</si>
  <si>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</si>
  <si>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</si>
  <si>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</si>
  <si>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</si>
  <si>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</si>
  <si>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</si>
  <si>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</si>
  <si>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</si>
  <si>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</si>
  <si>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</si>
  <si>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</si>
  <si>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</si>
  <si>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</si>
  <si>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</si>
  <si>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</si>
  <si>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</si>
  <si>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</si>
  <si>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</si>
  <si>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</si>
  <si>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</si>
  <si>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</si>
  <si>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</si>
  <si>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</si>
  <si>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</si>
  <si>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</si>
  <si>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</si>
  <si>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</si>
  <si>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</si>
  <si>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</si>
  <si>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</si>
  <si>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</si>
  <si>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</si>
  <si>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</si>
  <si>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</si>
  <si>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</si>
  <si>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</si>
  <si>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</si>
  <si>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</si>
  <si>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</si>
  <si>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</si>
  <si>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</si>
  <si>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</si>
  <si>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</si>
  <si>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</si>
  <si>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</si>
  <si>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</si>
  <si>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</si>
  <si>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</si>
  <si>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</si>
  <si>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</si>
  <si>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</si>
  <si>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</si>
  <si>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</si>
  <si>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</si>
  <si>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</si>
  <si>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</si>
  <si>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</si>
  <si>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</si>
  <si>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</si>
  <si>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</si>
  <si>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</si>
  <si>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</si>
  <si>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</si>
  <si>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</si>
  <si>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</si>
  <si>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</si>
  <si>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</si>
  <si>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</si>
  <si>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</si>
  <si>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</si>
  <si>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</si>
  <si>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</si>
  <si>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</si>
  <si>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</si>
  <si>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</si>
  <si>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</si>
  <si>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</si>
  <si>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</si>
  <si>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</si>
  <si>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</si>
  <si>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</si>
  <si>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</si>
  <si>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</si>
  <si>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</si>
  <si>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</si>
  <si>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</si>
  <si>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</si>
  <si>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</si>
  <si>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</si>
  <si>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</si>
  <si>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</si>
  <si>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</si>
  <si>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</si>
  <si>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</si>
  <si>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</si>
  <si>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</si>
  <si>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</si>
  <si>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</si>
  <si>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</si>
  <si>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</si>
  <si>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</si>
  <si>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</si>
  <si>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</si>
  <si>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</si>
  <si>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</si>
  <si>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</si>
  <si>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</si>
  <si>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</si>
  <si>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</si>
  <si>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</si>
  <si>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</si>
  <si>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</si>
  <si>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</si>
  <si>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</si>
  <si>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</si>
  <si>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</si>
  <si>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</si>
  <si>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</si>
  <si>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</si>
  <si>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</si>
  <si>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</si>
  <si>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</si>
  <si>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</si>
  <si>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</si>
  <si>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</si>
  <si>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</si>
  <si>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</si>
  <si>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</si>
  <si>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</si>
  <si>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</si>
  <si>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</si>
  <si>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</si>
  <si>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</si>
  <si>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</si>
  <si>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</si>
  <si>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</si>
  <si>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</si>
  <si>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</si>
  <si>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</si>
  <si>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</si>
  <si>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</si>
  <si>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</si>
  <si>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</si>
  <si>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</si>
  <si>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</si>
  <si>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</si>
  <si>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</si>
  <si>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</si>
  <si>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</si>
  <si>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</si>
  <si>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</si>
  <si>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</si>
  <si>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</si>
  <si>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</si>
  <si>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</si>
  <si>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</si>
  <si>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</si>
  <si>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</si>
  <si>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</si>
  <si>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</si>
  <si>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</si>
  <si>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</si>
  <si>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</si>
  <si>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</si>
  <si>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</si>
  <si>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</si>
  <si>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</si>
  <si>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</si>
  <si>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</si>
  <si>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</si>
  <si>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</si>
  <si>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</si>
  <si>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</si>
  <si>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</si>
  <si>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</si>
  <si>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</si>
  <si>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</si>
  <si>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</si>
  <si>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</si>
  <si>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</si>
  <si>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</si>
  <si>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</si>
  <si>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</si>
  <si>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</si>
  <si>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</si>
  <si>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</si>
  <si>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</si>
  <si>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</si>
  <si>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</si>
  <si>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</si>
  <si>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</si>
  <si>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</si>
  <si>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</si>
  <si>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</si>
  <si>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</si>
  <si>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</si>
  <si>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</si>
  <si>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</si>
  <si>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</si>
  <si>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</si>
  <si>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</si>
  <si>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</si>
  <si>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</si>
  <si>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</si>
  <si>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</si>
  <si>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</si>
  <si>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</si>
  <si>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</si>
  <si>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</si>
  <si>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</si>
  <si>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</si>
  <si>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</si>
  <si>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</si>
  <si>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</si>
  <si>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</si>
  <si>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</si>
  <si>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</si>
  <si>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</si>
  <si>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</si>
  <si>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</si>
  <si>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</si>
  <si>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</si>
  <si>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</si>
  <si>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</si>
  <si>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</si>
  <si>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</si>
  <si>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</si>
  <si>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</si>
  <si>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</si>
  <si>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</si>
  <si>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</si>
  <si>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</si>
  <si>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</si>
  <si>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</si>
  <si>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</si>
  <si>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</si>
  <si>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</si>
  <si>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</si>
  <si>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</si>
  <si>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</si>
  <si>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</si>
  <si>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</si>
  <si>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</si>
  <si>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</si>
  <si>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</si>
  <si>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</si>
  <si>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</si>
  <si>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</si>
  <si>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</si>
  <si>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</si>
  <si>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</si>
  <si>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</si>
  <si>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</si>
  <si>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</si>
  <si>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</si>
  <si>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</si>
  <si>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</si>
  <si>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</si>
  <si>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</si>
  <si>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</si>
  <si>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</si>
  <si>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</si>
  <si>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</si>
  <si>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</si>
  <si>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</si>
  <si>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</si>
  <si>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</si>
  <si>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</si>
  <si>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</si>
  <si>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</si>
  <si>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</si>
  <si>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</si>
  <si>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</si>
  <si>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</si>
  <si>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</si>
  <si>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</si>
  <si>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</si>
  <si>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</si>
  <si>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</si>
  <si>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</si>
  <si>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</si>
  <si>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</si>
  <si>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</si>
  <si>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</si>
  <si>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</si>
  <si>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</si>
  <si>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</si>
  <si>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</si>
  <si>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</si>
  <si>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</si>
  <si>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</si>
  <si>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</si>
  <si>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</si>
  <si>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</si>
  <si>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</si>
  <si>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</si>
  <si>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</si>
  <si>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</si>
  <si>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</si>
  <si>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</si>
  <si>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</si>
  <si>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</si>
  <si>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</si>
  <si>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</si>
  <si>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</si>
  <si>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</si>
  <si>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</si>
  <si>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</si>
  <si>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</si>
  <si>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</si>
  <si>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</si>
  <si>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</si>
  <si>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</si>
  <si>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</si>
  <si>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</si>
  <si>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</si>
  <si>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</si>
  <si>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</si>
  <si>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</si>
  <si>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</si>
  <si>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</si>
  <si>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</si>
  <si>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</si>
  <si>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</si>
  <si>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</si>
  <si>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</si>
  <si>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</si>
  <si>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</si>
  <si>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</si>
  <si>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</si>
  <si>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</si>
  <si>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</si>
  <si>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</si>
  <si>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</si>
  <si>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</si>
  <si>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</si>
  <si>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</si>
  <si>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</si>
  <si>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</si>
  <si>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</si>
  <si>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</si>
  <si>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</si>
  <si>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</si>
  <si>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</si>
  <si>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</si>
  <si>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</si>
  <si>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</si>
  <si>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</si>
  <si>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</si>
  <si>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</si>
  <si>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</si>
  <si>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</si>
  <si>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</si>
  <si>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</si>
  <si>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</si>
  <si>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</si>
  <si>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</si>
  <si>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</si>
  <si>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</si>
  <si>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</si>
  <si>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</si>
  <si>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</si>
  <si>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</si>
  <si>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</si>
  <si>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</si>
  <si>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</si>
  <si>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</si>
  <si>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</si>
  <si>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</si>
  <si>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</si>
  <si>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</si>
  <si>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</si>
  <si>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</si>
  <si>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</si>
  <si>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</si>
  <si>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</si>
  <si>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</si>
  <si>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</si>
  <si>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</si>
  <si>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</si>
  <si>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</si>
  <si>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</si>
  <si>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</si>
  <si>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</si>
  <si>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</si>
  <si>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</si>
  <si>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</si>
  <si>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</si>
  <si>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</si>
  <si>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</si>
  <si>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</si>
  <si>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</si>
  <si>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</si>
  <si>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</si>
  <si>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</si>
  <si>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</si>
  <si>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</si>
  <si>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</si>
  <si>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</si>
  <si>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</si>
  <si>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</si>
  <si>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</si>
  <si>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</si>
  <si>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</si>
  <si>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</si>
  <si>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</si>
  <si>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</si>
  <si>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</si>
  <si>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</si>
  <si>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</si>
  <si>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</si>
  <si>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</si>
  <si>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</si>
  <si>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</si>
  <si>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</si>
  <si>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</si>
  <si>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</si>
  <si>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</si>
  <si>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</si>
  <si>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</si>
  <si>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</si>
  <si>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</si>
  <si>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</si>
  <si>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</si>
  <si>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</si>
  <si>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</si>
  <si>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</si>
  <si>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</si>
  <si>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</si>
  <si>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</si>
  <si>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</si>
  <si>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</si>
  <si>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</si>
  <si>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</si>
  <si>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</si>
  <si>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</si>
  <si>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</si>
  <si>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</si>
  <si>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</si>
  <si>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</si>
  <si>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</si>
  <si>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</si>
  <si>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</si>
  <si>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</si>
  <si>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</si>
  <si>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</si>
  <si>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</si>
  <si>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</si>
  <si>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</si>
  <si>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</si>
  <si>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</si>
  <si>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</si>
  <si>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</si>
  <si>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</si>
  <si>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</si>
  <si>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</si>
  <si>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</si>
  <si>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</si>
  <si>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</si>
  <si>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</si>
  <si>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</si>
  <si>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</si>
  <si>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</si>
  <si>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</si>
  <si>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</si>
  <si>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</si>
  <si>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</si>
  <si>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</si>
  <si>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</si>
  <si>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</si>
  <si>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</si>
  <si>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</si>
  <si>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</si>
  <si>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</si>
  <si>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</si>
  <si>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</si>
  <si>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</si>
  <si>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</si>
  <si>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</si>
  <si>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</si>
  <si>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</si>
  <si>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</si>
  <si>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</si>
  <si>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</si>
  <si>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</si>
  <si>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</si>
  <si>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</si>
  <si>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</si>
  <si>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</si>
  <si>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</si>
  <si>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</si>
  <si>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</si>
  <si>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</si>
  <si>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</si>
  <si>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</si>
  <si>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</si>
  <si>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</si>
  <si>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</si>
  <si>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</si>
  <si>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</si>
  <si>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</si>
  <si>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</si>
  <si>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</si>
  <si>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</si>
  <si>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</si>
  <si>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</si>
  <si>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</si>
  <si>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</si>
  <si>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</si>
  <si>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</si>
  <si>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</si>
  <si>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</si>
  <si>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</si>
  <si>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</si>
  <si>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</si>
  <si>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</si>
  <si>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</si>
  <si>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</si>
  <si>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</si>
  <si>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</si>
  <si>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</si>
  <si>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</si>
  <si>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</si>
  <si>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</si>
  <si>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</si>
  <si>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</si>
  <si>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</si>
  <si>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</si>
  <si>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</si>
  <si>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</si>
  <si>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</si>
  <si>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</si>
  <si>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</si>
  <si>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</si>
  <si>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</si>
  <si>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</si>
  <si>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</si>
  <si>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</si>
  <si>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</si>
  <si>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</si>
  <si>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</si>
  <si>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</si>
  <si>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</si>
  <si>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</si>
  <si>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</si>
  <si>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</si>
  <si>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</si>
  <si>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</si>
  <si>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</si>
  <si>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</si>
  <si>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</si>
  <si>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</si>
  <si>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</si>
  <si>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</si>
  <si>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</si>
  <si>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</si>
  <si>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</si>
  <si>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</si>
  <si>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</si>
  <si>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</si>
  <si>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</si>
  <si>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</si>
  <si>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</si>
  <si>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</si>
  <si>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</si>
  <si>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</si>
  <si>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</si>
  <si>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</si>
  <si>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</si>
  <si>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</si>
  <si>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</si>
  <si>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</si>
  <si>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</si>
  <si>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</si>
  <si>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</si>
  <si>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</si>
  <si>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</si>
  <si>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</si>
  <si>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</si>
  <si>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</si>
  <si>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</si>
  <si>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</si>
  <si>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</si>
  <si>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</si>
  <si>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</si>
  <si>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</si>
  <si>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</si>
  <si>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</si>
  <si>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</si>
  <si>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</si>
  <si>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</si>
  <si>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</si>
  <si>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</si>
  <si>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</si>
  <si>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</si>
  <si>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</si>
  <si>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</si>
  <si>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</si>
  <si>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</si>
  <si>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</si>
  <si>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</si>
  <si>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</si>
  <si>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</si>
  <si>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</si>
  <si>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</si>
  <si>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</si>
  <si>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</si>
  <si>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</si>
  <si>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</si>
  <si>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</si>
  <si>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</si>
  <si>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</si>
  <si>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</si>
  <si>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</si>
  <si>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</si>
  <si>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</si>
  <si>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</si>
  <si>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</si>
  <si>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</si>
  <si>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</si>
  <si>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</si>
  <si>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</si>
  <si>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</si>
  <si>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</si>
  <si>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</si>
  <si>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</si>
  <si>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</si>
  <si>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</si>
  <si>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</si>
  <si>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</si>
  <si>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</si>
  <si>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</si>
  <si>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</si>
  <si>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</si>
  <si>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</si>
  <si>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</si>
  <si>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</si>
  <si>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</si>
  <si>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</si>
  <si>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</si>
  <si>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</si>
  <si>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</si>
  <si>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</si>
  <si>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</si>
  <si>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</si>
  <si>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</si>
  <si>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</si>
  <si>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</si>
  <si>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</si>
  <si>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</si>
  <si>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</si>
  <si>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</si>
  <si>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</si>
  <si>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</si>
  <si>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</si>
  <si>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</si>
  <si>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</si>
  <si>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</si>
  <si>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</si>
  <si>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</si>
  <si>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</si>
  <si>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</si>
  <si>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</si>
  <si>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</si>
  <si>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</si>
  <si>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</si>
  <si>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</si>
  <si>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</si>
  <si>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</si>
  <si>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</si>
  <si>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</si>
  <si>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</si>
  <si>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</si>
  <si>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</si>
  <si>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</si>
  <si>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</si>
  <si>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</si>
  <si>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</si>
  <si>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</si>
  <si>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</si>
  <si>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</si>
  <si>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</si>
  <si>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</si>
  <si>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</si>
  <si>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</si>
  <si>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</si>
  <si>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</si>
  <si>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</si>
  <si>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</si>
  <si>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</si>
  <si>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</si>
  <si>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</si>
  <si>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</si>
  <si>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</si>
  <si>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</si>
  <si>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</si>
  <si>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</si>
  <si>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</si>
  <si>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</si>
  <si>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</si>
  <si>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</si>
  <si>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</si>
  <si>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</si>
  <si>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</si>
  <si>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</si>
  <si>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</si>
  <si>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</si>
  <si>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</si>
  <si>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</si>
  <si>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</si>
  <si>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</si>
  <si>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</si>
  <si>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</si>
  <si>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</si>
  <si>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</si>
  <si>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</si>
  <si>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</si>
  <si>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</si>
  <si>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</si>
  <si>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</si>
  <si>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</si>
  <si>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</si>
  <si>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</si>
  <si>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</si>
  <si>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</si>
  <si>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</si>
  <si>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</si>
  <si>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</si>
  <si>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</si>
  <si>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</si>
  <si>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</si>
  <si>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</si>
  <si>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</si>
  <si>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</si>
  <si>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</si>
  <si>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</si>
  <si>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</si>
  <si>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</si>
  <si>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</si>
  <si>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</si>
  <si>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</si>
  <si>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</si>
  <si>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</si>
  <si>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</si>
  <si>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</si>
  <si>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</si>
  <si>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</si>
  <si>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</si>
  <si>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</si>
  <si>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</si>
  <si>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</si>
  <si>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</si>
  <si>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</si>
  <si>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</si>
  <si>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</si>
  <si>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</si>
  <si>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</si>
  <si>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</si>
  <si>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</si>
  <si>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</si>
  <si>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</si>
  <si>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</si>
  <si>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</si>
  <si>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</si>
  <si>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</si>
  <si>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</si>
  <si>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</si>
  <si>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</si>
  <si>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</si>
  <si>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</si>
  <si>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</si>
  <si>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</si>
  <si>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</si>
  <si>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</si>
  <si>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</si>
  <si>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</si>
  <si>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</si>
  <si>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</si>
  <si>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</si>
  <si>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</si>
  <si>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</si>
  <si>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</si>
  <si>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</si>
  <si>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</si>
  <si>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</si>
  <si>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</si>
  <si>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</si>
  <si>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</si>
  <si>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</si>
  <si>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</si>
  <si>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</si>
  <si>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</si>
  <si>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</si>
  <si>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</si>
  <si>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</si>
  <si>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</si>
  <si>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</si>
  <si>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</si>
  <si>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</si>
  <si>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</si>
  <si>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</si>
  <si>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</si>
  <si>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</si>
  <si>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</si>
  <si>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</si>
  <si>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</si>
  <si>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</si>
  <si>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</si>
  <si>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</si>
  <si>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</si>
  <si>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</si>
  <si>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</si>
  <si>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</si>
  <si>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</si>
  <si>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</si>
  <si>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</si>
  <si>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</si>
  <si>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</si>
  <si>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</si>
  <si>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</si>
  <si>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</si>
  <si>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</si>
  <si>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</si>
  <si>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</si>
  <si>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</si>
  <si>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</si>
  <si>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</si>
  <si>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</si>
  <si>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</si>
  <si>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</si>
  <si>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</si>
  <si>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</si>
  <si>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</si>
  <si>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</si>
  <si>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</si>
  <si>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</si>
  <si>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</si>
  <si>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</si>
  <si>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</si>
  <si>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</si>
  <si>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</si>
  <si>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</si>
  <si>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</si>
  <si>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</si>
  <si>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</si>
  <si>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</si>
  <si>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</si>
  <si>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</si>
  <si>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</si>
  <si>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</si>
  <si>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</si>
  <si>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</si>
  <si>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</si>
  <si>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</si>
  <si>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</si>
  <si>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</si>
  <si>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</si>
  <si>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</si>
  <si>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</si>
  <si>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</si>
  <si>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</si>
  <si>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</si>
  <si>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</si>
  <si>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</si>
  <si>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</si>
  <si>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</si>
  <si>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</si>
  <si>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</si>
  <si>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</si>
  <si>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</si>
  <si>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</si>
  <si>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</si>
  <si>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</si>
  <si>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</si>
  <si>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</si>
  <si>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</si>
  <si>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</si>
  <si>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</si>
  <si>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</si>
  <si>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</si>
  <si>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</si>
  <si>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</si>
  <si>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</si>
  <si>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</si>
  <si>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</si>
  <si>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</si>
  <si>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</si>
  <si>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</si>
  <si>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</si>
  <si>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</si>
  <si>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</si>
  <si>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</si>
  <si>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</si>
  <si>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</si>
  <si>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</si>
  <si>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</si>
  <si>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</si>
  <si>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</si>
  <si>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</si>
  <si>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</si>
  <si>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</si>
  <si>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</si>
  <si>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</si>
  <si>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</si>
  <si>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</si>
  <si>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</si>
  <si>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</si>
  <si>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</si>
  <si>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</si>
  <si>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</si>
  <si>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</si>
  <si>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</si>
  <si>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</si>
  <si>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</si>
  <si>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</si>
  <si>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</si>
  <si>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</si>
  <si>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</si>
  <si>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</si>
  <si>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</si>
  <si>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</si>
  <si>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</si>
  <si>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</si>
  <si>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</si>
  <si>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</si>
  <si>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</si>
  <si>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</si>
  <si>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</si>
  <si>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</si>
  <si>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</si>
  <si>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</si>
  <si>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</si>
  <si>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</si>
  <si>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</si>
  <si>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</si>
  <si>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</si>
  <si>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</si>
  <si>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</si>
  <si>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</si>
  <si>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</si>
  <si>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</si>
  <si>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</si>
  <si>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</si>
  <si>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</si>
  <si>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</si>
  <si>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</si>
  <si>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</si>
  <si>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</si>
  <si>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</si>
  <si>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</si>
  <si>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</si>
  <si>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</si>
  <si>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</si>
  <si>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</si>
  <si>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</si>
  <si>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</si>
  <si>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</si>
  <si>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</si>
  <si>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</si>
  <si>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</si>
  <si>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</si>
  <si>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</si>
  <si>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</si>
  <si>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</si>
  <si>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</si>
  <si>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</si>
  <si>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</si>
  <si>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</si>
  <si>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</si>
  <si>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</si>
  <si>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</si>
  <si>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</si>
  <si>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</si>
  <si>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</si>
  <si>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</si>
  <si>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</si>
  <si>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</si>
  <si>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</si>
  <si>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</si>
  <si>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</si>
  <si>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</si>
  <si>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</si>
  <si>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</si>
  <si>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</si>
  <si>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</si>
  <si>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</si>
  <si>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</si>
  <si>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</si>
  <si>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</si>
  <si>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</si>
  <si>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</si>
  <si>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</si>
  <si>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</si>
  <si>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</si>
  <si>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</si>
  <si>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</si>
  <si>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</si>
  <si>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</si>
  <si>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</si>
  <si>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</si>
  <si>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</si>
  <si>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</si>
  <si>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</si>
  <si>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</si>
  <si>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</si>
  <si>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</si>
  <si>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</si>
  <si>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</si>
  <si>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</si>
  <si>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</si>
  <si>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</si>
  <si>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</si>
  <si>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</si>
  <si>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</si>
  <si>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</si>
  <si>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</si>
  <si>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</si>
  <si>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</si>
  <si>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</si>
  <si>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</si>
  <si>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</si>
  <si>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</si>
  <si>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</si>
  <si>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</si>
  <si>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</si>
  <si>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</si>
  <si>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</si>
  <si>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</si>
  <si>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</si>
  <si>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</si>
  <si>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</si>
  <si>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</si>
  <si>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</si>
  <si>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</si>
  <si>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</si>
  <si>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</si>
  <si>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</si>
  <si>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</si>
  <si>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</si>
  <si>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</si>
  <si>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</si>
  <si>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</si>
  <si>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</si>
  <si>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</si>
  <si>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</si>
  <si>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</si>
  <si>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</si>
  <si>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</si>
  <si>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</si>
  <si>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</si>
  <si>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</si>
  <si>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</si>
  <si>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</si>
  <si>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</si>
  <si>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</si>
  <si>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</si>
  <si>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</si>
  <si>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</si>
  <si>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</si>
  <si>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</si>
  <si>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</si>
  <si>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</si>
  <si>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</si>
  <si>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</si>
  <si>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</si>
  <si>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</si>
  <si>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</si>
  <si>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</si>
  <si>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</si>
  <si>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</si>
  <si>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</si>
  <si>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</si>
  <si>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</si>
  <si>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</si>
  <si>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</si>
  <si>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</si>
  <si>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</si>
  <si>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</si>
  <si>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</si>
  <si>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</si>
  <si>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</si>
  <si>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</si>
  <si>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</si>
  <si>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</si>
  <si>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</si>
  <si>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</si>
  <si>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</si>
  <si>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</si>
  <si>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</si>
  <si>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</si>
  <si>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</si>
  <si>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</si>
  <si>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</si>
  <si>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</si>
  <si>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</si>
  <si>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</si>
  <si>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</si>
  <si>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</si>
  <si>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</si>
  <si>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</si>
  <si>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</si>
  <si>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</si>
  <si>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</si>
  <si>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</si>
  <si>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</si>
  <si>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</si>
  <si>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</si>
  <si>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</si>
  <si>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</si>
  <si>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</si>
  <si>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</si>
  <si>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</si>
  <si>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</si>
  <si>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</si>
  <si>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</si>
  <si>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</si>
  <si>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</si>
  <si>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</si>
  <si>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</si>
  <si>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</si>
  <si>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</si>
  <si>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</si>
  <si>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</si>
  <si>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</si>
  <si>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</si>
  <si>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</si>
  <si>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</si>
  <si>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</si>
  <si>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</si>
  <si>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</si>
  <si>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</si>
  <si>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</si>
  <si>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</si>
  <si>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</si>
  <si>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</si>
  <si>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</si>
  <si>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</si>
  <si>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</si>
  <si>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</si>
  <si>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</si>
  <si>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</si>
  <si>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</si>
  <si>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</si>
  <si>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</si>
  <si>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</si>
  <si>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</si>
  <si>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</si>
  <si>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</si>
  <si>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</si>
  <si>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</si>
  <si>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</si>
  <si>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</si>
  <si>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</si>
  <si>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</si>
  <si>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</si>
  <si>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</si>
  <si>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</si>
  <si>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</si>
  <si>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</si>
  <si>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</si>
  <si>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</si>
  <si>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</si>
  <si>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</si>
  <si>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</si>
  <si>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</si>
  <si>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</si>
  <si>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</si>
  <si>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</si>
  <si>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</si>
  <si>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</si>
  <si>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</si>
  <si>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</si>
  <si>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</si>
  <si>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</si>
  <si>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</si>
  <si>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</si>
  <si>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</si>
  <si>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</si>
  <si>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</si>
  <si>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</si>
  <si>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</si>
  <si>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</si>
  <si>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</si>
  <si>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</si>
  <si>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</si>
  <si>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</si>
  <si>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</si>
  <si>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</si>
  <si>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</si>
  <si>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</si>
  <si>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</si>
  <si>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</si>
  <si>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</si>
  <si>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</si>
  <si>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</si>
  <si>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</si>
  <si>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</si>
  <si>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</si>
  <si>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</si>
  <si>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</si>
  <si>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</si>
  <si>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</si>
  <si>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</si>
  <si>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</si>
  <si>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</si>
  <si>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</si>
  <si>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</si>
  <si>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</si>
  <si>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</si>
  <si>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</si>
  <si>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</si>
  <si>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</si>
  <si>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</si>
  <si>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</si>
  <si>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</si>
  <si>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</si>
  <si>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</si>
  <si>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</si>
  <si>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</si>
  <si>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</si>
  <si>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</si>
  <si>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</si>
  <si>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</si>
  <si>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</si>
  <si>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</si>
  <si>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</si>
  <si>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</si>
  <si>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</si>
  <si>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</si>
  <si>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</si>
  <si>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</si>
  <si>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</si>
  <si>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</si>
  <si>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</si>
  <si>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</si>
  <si>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</si>
  <si>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</si>
  <si>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</si>
  <si>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</si>
  <si>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</si>
  <si>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</si>
  <si>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</si>
  <si>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</si>
  <si>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</si>
  <si>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</si>
  <si>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</si>
  <si>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</si>
  <si>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</si>
  <si>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</si>
  <si>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</si>
  <si>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</si>
  <si>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</si>
  <si>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</si>
  <si>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</si>
  <si>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</si>
  <si>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</si>
  <si>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</si>
  <si>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</si>
  <si>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</si>
  <si>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</si>
  <si>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</si>
  <si>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</si>
  <si>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</si>
  <si>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</si>
  <si>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</si>
  <si>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</si>
  <si>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</si>
  <si>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</si>
  <si>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</si>
  <si>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</si>
  <si>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</si>
  <si>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</si>
  <si>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</si>
  <si>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</si>
  <si>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</si>
  <si>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</si>
  <si>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</si>
  <si>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</si>
  <si>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</si>
  <si>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</si>
  <si>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</si>
  <si>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</si>
  <si>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</si>
  <si>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</si>
  <si>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</si>
  <si>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</si>
  <si>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</si>
  <si>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</si>
  <si>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</si>
  <si>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</si>
  <si>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</si>
  <si>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</si>
  <si>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</si>
  <si>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</si>
  <si>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</si>
  <si>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</si>
  <si>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</si>
  <si>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</si>
  <si>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</si>
  <si>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</si>
  <si>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</si>
  <si>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</si>
  <si>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</si>
  <si>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</si>
  <si>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</si>
  <si>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</si>
  <si>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</si>
  <si>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</si>
  <si>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</si>
  <si>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</si>
  <si>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</si>
  <si>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</si>
  <si>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</si>
  <si>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</si>
  <si>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</si>
  <si>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</si>
  <si>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</si>
  <si>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</si>
  <si>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</si>
  <si>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</si>
  <si>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</si>
  <si>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</si>
  <si>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</si>
  <si>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</si>
  <si>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</si>
  <si>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</si>
  <si>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</si>
  <si>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</si>
  <si>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</si>
  <si>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</si>
  <si>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</si>
  <si>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</si>
  <si>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</si>
  <si>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</si>
  <si>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</si>
  <si>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</si>
  <si>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</si>
  <si>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</si>
  <si>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</si>
  <si>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</si>
  <si>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</si>
  <si>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</si>
  <si>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</si>
  <si>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</si>
  <si>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</si>
  <si>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</si>
  <si>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</si>
  <si>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</si>
  <si>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</si>
  <si>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</si>
  <si>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</si>
  <si>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</si>
  <si>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</si>
  <si>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</si>
  <si>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</si>
  <si>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</si>
  <si>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</si>
  <si>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</si>
  <si>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</si>
  <si>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</si>
  <si>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</si>
  <si>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</si>
  <si>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</si>
  <si>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</si>
  <si>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</si>
  <si>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</si>
  <si>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</si>
  <si>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</si>
  <si>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</si>
  <si>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</si>
  <si>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</si>
  <si>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</si>
  <si>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</si>
  <si>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</si>
  <si>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</si>
  <si>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</si>
  <si>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</si>
  <si>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</si>
  <si>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</si>
  <si>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</si>
  <si>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</si>
  <si>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</si>
  <si>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</si>
  <si>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</si>
  <si>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</si>
  <si>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</si>
  <si>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</si>
  <si>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</si>
  <si>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</si>
  <si>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</si>
  <si>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</si>
  <si>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</si>
  <si>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</si>
  <si>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</si>
  <si>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</si>
  <si>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</si>
  <si>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</si>
  <si>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</si>
  <si>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</si>
  <si>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</si>
  <si>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</si>
  <si>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</si>
  <si>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</si>
  <si>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</si>
  <si>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</si>
  <si>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</si>
  <si>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</si>
  <si>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</si>
  <si>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</si>
  <si>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</si>
  <si>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</si>
  <si>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</si>
  <si>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</si>
  <si>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</si>
  <si>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</si>
  <si>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</si>
  <si>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</si>
  <si>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</si>
  <si>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</si>
  <si>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</si>
  <si>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</si>
  <si>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</si>
  <si>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</si>
  <si>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</si>
  <si>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</si>
  <si>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</si>
  <si>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</si>
  <si>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</si>
  <si>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</si>
  <si>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</si>
  <si>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</si>
  <si>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</si>
  <si>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</si>
  <si>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</si>
  <si>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</si>
  <si>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</si>
  <si>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</si>
  <si>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</si>
  <si>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</si>
  <si>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</si>
  <si>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</si>
  <si>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</si>
  <si>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</si>
  <si>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</si>
  <si>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</si>
  <si>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</si>
  <si>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</si>
  <si>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</si>
  <si>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</si>
  <si>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</si>
  <si>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</si>
  <si>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</si>
  <si>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</si>
  <si>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</si>
  <si>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</si>
  <si>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</si>
  <si>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</si>
  <si>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</si>
  <si>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</si>
  <si>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</si>
  <si>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</si>
  <si>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</si>
  <si>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</si>
  <si>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</si>
  <si>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</si>
  <si>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</si>
  <si>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</si>
  <si>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</si>
  <si>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</si>
  <si>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</si>
  <si>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</si>
  <si>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</si>
  <si>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</si>
  <si>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</si>
  <si>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</si>
  <si>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</si>
  <si>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</si>
  <si>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</si>
  <si>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</si>
  <si>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</si>
  <si>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</si>
  <si>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</si>
  <si>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</si>
  <si>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</si>
  <si>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</si>
  <si>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</si>
  <si>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</si>
  <si>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</si>
  <si>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</si>
  <si>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</si>
  <si>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</si>
  <si>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</si>
  <si>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</si>
  <si>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</si>
  <si>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</si>
  <si>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</si>
  <si>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</si>
  <si>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</si>
  <si>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</si>
  <si>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</si>
  <si>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</si>
  <si>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</si>
  <si>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</si>
  <si>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</si>
  <si>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</si>
  <si>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</si>
  <si>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</si>
  <si>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</si>
  <si>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</si>
  <si>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</si>
  <si>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</si>
  <si>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</si>
  <si>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</si>
  <si>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</si>
  <si>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</si>
  <si>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</si>
  <si>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</si>
  <si>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</si>
  <si>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</si>
  <si>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</si>
  <si>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</si>
  <si>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</si>
  <si>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</si>
  <si>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</si>
  <si>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</si>
  <si>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</si>
  <si>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</si>
  <si>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</si>
  <si>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</si>
  <si>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</si>
  <si>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</si>
  <si>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</si>
  <si>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</si>
  <si>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</si>
  <si>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</si>
  <si>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</si>
  <si>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</si>
  <si>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</si>
  <si>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</si>
  <si>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</si>
  <si>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</si>
  <si>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</si>
  <si>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</si>
  <si>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</si>
  <si>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</si>
  <si>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</si>
  <si>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</si>
  <si>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</si>
  <si>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</si>
  <si>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</si>
  <si>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</si>
  <si>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</si>
  <si>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</si>
  <si>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</si>
  <si>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</si>
  <si>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</si>
  <si>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</si>
  <si>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</si>
  <si>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</si>
  <si>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</si>
  <si>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</si>
  <si>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</si>
  <si>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</si>
  <si>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</si>
  <si>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</si>
  <si>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</si>
  <si>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</si>
  <si>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</si>
  <si>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</si>
  <si>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</si>
  <si>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</si>
  <si>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</si>
  <si>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</si>
  <si>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</si>
  <si>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</si>
  <si>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</si>
  <si>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</si>
  <si>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</si>
  <si>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</si>
  <si>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</si>
  <si>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</si>
  <si>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</si>
  <si>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</si>
  <si>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</si>
  <si>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</si>
  <si>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</si>
  <si>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</si>
  <si>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</si>
  <si>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</si>
  <si>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</si>
  <si>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</si>
  <si>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</si>
  <si>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</si>
  <si>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</si>
  <si>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</si>
  <si>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</si>
  <si>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</si>
  <si>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</si>
  <si>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</si>
  <si>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</si>
  <si>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</si>
  <si>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</si>
  <si>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</si>
  <si>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</si>
  <si>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</si>
  <si>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</si>
  <si>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</si>
  <si>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</si>
  <si>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</si>
  <si>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</si>
  <si>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</si>
  <si>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</si>
  <si>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</si>
  <si>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</si>
  <si>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</si>
  <si>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</si>
  <si>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</si>
  <si>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</si>
  <si>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</si>
  <si>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</si>
  <si>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</si>
  <si>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</si>
  <si>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</si>
  <si>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</si>
  <si>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</si>
  <si>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</si>
  <si>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</si>
  <si>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</si>
  <si>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</si>
  <si>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</si>
  <si>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</si>
  <si>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</si>
  <si>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</si>
  <si>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</si>
  <si>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</si>
  <si>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</si>
  <si>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</si>
  <si>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</si>
  <si>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</si>
  <si>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</si>
  <si>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</si>
  <si>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</si>
  <si>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</si>
  <si>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</si>
  <si>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</si>
  <si>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</si>
  <si>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</si>
  <si>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</si>
  <si>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</si>
  <si>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</si>
  <si>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</si>
  <si>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</si>
  <si>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</si>
  <si>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</si>
  <si>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</si>
  <si>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</si>
  <si>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</si>
  <si>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</si>
  <si>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</si>
  <si>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</si>
  <si>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</si>
  <si>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</si>
  <si>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</si>
  <si>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</si>
  <si>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</si>
  <si>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</si>
  <si>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</si>
  <si>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</si>
  <si>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</si>
  <si>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</si>
  <si>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</si>
  <si>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</si>
  <si>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</si>
  <si>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</si>
  <si>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</si>
  <si>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</si>
  <si>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</si>
  <si>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</si>
  <si>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</si>
  <si>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</si>
  <si>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</si>
  <si>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</si>
  <si>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</si>
  <si>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</si>
  <si>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</si>
  <si>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</si>
  <si>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</si>
  <si>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</si>
  <si>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</si>
  <si>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</si>
  <si>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</si>
  <si>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</si>
  <si>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</si>
  <si>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</si>
  <si>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</si>
  <si>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</si>
  <si>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</si>
  <si>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</si>
  <si>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</si>
  <si>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</si>
  <si>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</si>
  <si>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</si>
  <si>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</si>
  <si>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</si>
  <si>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</si>
  <si>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</si>
  <si>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</si>
  <si>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</si>
  <si>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</si>
  <si>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</si>
  <si>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</si>
  <si>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</si>
  <si>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</si>
  <si>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</si>
  <si>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</si>
  <si>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</si>
  <si>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</si>
  <si>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</si>
  <si>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</si>
  <si>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</si>
  <si>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</si>
  <si>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</si>
  <si>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</si>
  <si>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</si>
  <si>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</si>
  <si>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</si>
  <si>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</si>
  <si>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</si>
  <si>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</si>
  <si>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</si>
  <si>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</si>
  <si>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</si>
  <si>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</si>
  <si>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</si>
  <si>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</si>
  <si>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</si>
  <si>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</si>
  <si>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</si>
  <si>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</si>
  <si>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</si>
  <si>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</si>
  <si>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</si>
  <si>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</si>
  <si>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</si>
  <si>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</si>
  <si>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</si>
  <si>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</si>
  <si>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</si>
  <si>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</si>
  <si>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</si>
  <si>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</si>
  <si>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</si>
  <si>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</si>
  <si>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</si>
  <si>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</si>
  <si>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</si>
  <si>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</si>
  <si>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</si>
  <si>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</si>
  <si>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</si>
  <si>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</si>
  <si>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</si>
  <si>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</si>
  <si>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</si>
  <si>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</si>
  <si>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</si>
  <si>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</si>
  <si>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</si>
  <si>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</si>
  <si>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</si>
  <si>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</si>
  <si>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</si>
  <si>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</si>
  <si>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</si>
  <si>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</si>
  <si>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</si>
  <si>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</si>
  <si>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</si>
  <si>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</si>
  <si>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</si>
  <si>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</si>
  <si>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</si>
  <si>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</si>
  <si>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</si>
  <si>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</si>
  <si>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</si>
  <si>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</si>
  <si>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</si>
  <si>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</si>
  <si>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</si>
  <si>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</si>
  <si>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</si>
  <si>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</si>
  <si>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</si>
  <si>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</si>
  <si>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</si>
  <si>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</si>
  <si>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</si>
  <si>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</si>
  <si>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</si>
  <si>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</si>
  <si>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</si>
  <si>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</si>
  <si>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</si>
  <si>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</si>
  <si>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</si>
  <si>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</si>
  <si>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</si>
  <si>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</si>
  <si>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</si>
  <si>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</si>
  <si>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</si>
  <si>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</si>
  <si>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</si>
  <si>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</si>
  <si>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</si>
  <si>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</si>
  <si>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</si>
  <si>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</si>
  <si>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</si>
  <si>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</si>
  <si>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</si>
  <si>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</si>
  <si>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</si>
  <si>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</si>
  <si>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</si>
  <si>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</si>
  <si>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</si>
  <si>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</si>
  <si>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</si>
  <si>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</si>
  <si>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</si>
  <si>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</si>
  <si>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</si>
  <si>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</si>
  <si>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</si>
  <si>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</si>
  <si>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</si>
  <si>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</si>
  <si>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</si>
  <si>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</si>
  <si>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</si>
  <si>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</si>
  <si>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</si>
  <si>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</si>
  <si>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</si>
  <si>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</si>
  <si>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</si>
  <si>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</si>
  <si>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</si>
  <si>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</si>
  <si>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</si>
  <si>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</si>
  <si>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</si>
  <si>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</si>
  <si>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</si>
  <si>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</si>
  <si>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</si>
  <si>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</si>
  <si>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</si>
  <si>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</si>
  <si>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</si>
  <si>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</si>
  <si>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</si>
  <si>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</si>
  <si>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</si>
  <si>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</si>
  <si>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</si>
  <si>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</si>
  <si>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</si>
  <si>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</si>
  <si>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</si>
  <si>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</si>
  <si>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</si>
  <si>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</si>
  <si>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</si>
  <si>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</si>
  <si>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</si>
  <si>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</si>
  <si>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</si>
  <si>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</si>
  <si>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</si>
  <si>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</si>
  <si>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</si>
  <si>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</si>
  <si>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</si>
  <si>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</si>
  <si>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</si>
  <si>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</si>
  <si>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</si>
  <si>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</si>
  <si>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</si>
  <si>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</si>
  <si>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</si>
  <si>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</si>
  <si>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</si>
  <si>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</si>
  <si>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</si>
  <si>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</si>
  <si>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</si>
  <si>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</si>
  <si>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</si>
  <si>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</si>
  <si>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</si>
  <si>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</si>
  <si>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</si>
  <si>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</si>
  <si>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</si>
  <si>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</si>
  <si>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</si>
  <si>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</si>
  <si>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</si>
  <si>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</si>
  <si>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</si>
  <si>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</si>
  <si>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</si>
  <si>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</si>
  <si>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</si>
  <si>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</si>
  <si>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</si>
  <si>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</si>
  <si>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</si>
  <si>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</si>
  <si>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</si>
  <si>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</si>
  <si>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</si>
  <si>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</si>
  <si>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</si>
  <si>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</si>
  <si>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</si>
  <si>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</si>
  <si>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</si>
  <si>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</si>
  <si>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</si>
  <si>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</si>
  <si>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</si>
  <si>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</si>
  <si>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</si>
  <si>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</si>
  <si>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</si>
  <si>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</si>
  <si>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</si>
  <si>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</si>
  <si>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</si>
  <si>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</si>
  <si>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</si>
  <si>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</si>
  <si>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</si>
  <si>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</si>
  <si>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</si>
  <si>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</si>
  <si>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</si>
  <si>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</si>
  <si>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</si>
  <si>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</si>
  <si>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</si>
  <si>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</si>
  <si>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</si>
  <si>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</si>
  <si>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</si>
  <si>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</si>
  <si>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</si>
  <si>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</si>
  <si>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</si>
  <si>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</si>
  <si>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</si>
  <si>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</si>
  <si>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</si>
  <si>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</si>
  <si>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</si>
  <si>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</si>
  <si>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</si>
  <si>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</si>
  <si>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</si>
  <si>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</si>
  <si>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</si>
  <si>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</si>
  <si>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</si>
  <si>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</si>
  <si>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</si>
  <si>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</si>
  <si>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</si>
  <si>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</si>
  <si>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</si>
  <si>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</si>
  <si>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</si>
  <si>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</si>
  <si>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</si>
  <si>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</si>
  <si>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</si>
  <si>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</si>
  <si>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</si>
  <si>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</si>
  <si>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</si>
  <si>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</si>
  <si>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</si>
  <si>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</si>
  <si>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</si>
  <si>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</si>
  <si>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</si>
  <si>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</si>
  <si>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</si>
  <si>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</si>
  <si>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</si>
  <si>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</si>
  <si>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</si>
  <si>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</si>
  <si>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</si>
  <si>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</si>
  <si>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</si>
  <si>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</si>
  <si>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</si>
  <si>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</si>
  <si>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</si>
  <si>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</si>
  <si>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</si>
  <si>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</si>
  <si>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</si>
  <si>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</si>
  <si>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</si>
  <si>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</si>
  <si>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</si>
  <si>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</si>
  <si>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</si>
  <si>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</si>
  <si>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</si>
  <si>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</si>
  <si>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</si>
  <si>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</si>
  <si>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</si>
  <si>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</si>
  <si>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</si>
  <si>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</si>
  <si>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</si>
  <si>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</si>
  <si>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</si>
  <si>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</si>
  <si>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</si>
  <si>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</si>
  <si>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</si>
  <si>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</si>
  <si>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</si>
  <si>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</si>
  <si>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</si>
  <si>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</si>
  <si>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</si>
  <si>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</si>
  <si>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</si>
  <si>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</si>
  <si>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</si>
  <si>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</si>
  <si>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</si>
  <si>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</si>
  <si>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</si>
  <si>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</si>
  <si>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</si>
  <si>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</si>
  <si>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</si>
  <si>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</si>
  <si>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</si>
  <si>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</si>
  <si>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</si>
  <si>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</si>
  <si>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</si>
  <si>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</si>
  <si>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</si>
  <si>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</si>
  <si>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</si>
  <si>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</si>
  <si>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</si>
  <si>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</si>
  <si>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</si>
  <si>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</si>
  <si>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</si>
  <si>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</si>
  <si>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</si>
  <si>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</si>
  <si>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</si>
  <si>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</si>
  <si>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</si>
  <si>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</si>
  <si>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</si>
  <si>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</si>
  <si>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</si>
  <si>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</si>
  <si>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</si>
  <si>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</si>
  <si>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</si>
  <si>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</si>
  <si>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</si>
  <si>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</si>
  <si>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</si>
  <si>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</si>
  <si>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</si>
  <si>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</si>
  <si>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</si>
  <si>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</si>
  <si>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</si>
  <si>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</si>
  <si>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</si>
  <si>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</si>
  <si>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</si>
  <si>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</si>
  <si>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</si>
  <si>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</si>
  <si>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</si>
  <si>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</si>
  <si>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</si>
  <si>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</si>
  <si>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</si>
  <si>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</si>
  <si>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</si>
  <si>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</si>
  <si>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</si>
  <si>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</si>
  <si>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</si>
  <si>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</si>
  <si>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</si>
  <si>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</si>
  <si>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</si>
  <si>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</si>
  <si>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</si>
  <si>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</si>
  <si>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</si>
  <si>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</si>
  <si>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</si>
  <si>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</si>
  <si>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</si>
  <si>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</si>
  <si>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</si>
  <si>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</si>
  <si>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</si>
  <si>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</si>
  <si>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</si>
  <si>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</si>
  <si>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</si>
  <si>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</si>
  <si>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</si>
  <si>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</si>
  <si>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</si>
  <si>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</si>
  <si>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</si>
  <si>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</si>
  <si>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</si>
  <si>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</si>
  <si>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</si>
  <si>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</si>
  <si>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</si>
  <si>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</si>
  <si>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</si>
  <si>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</si>
  <si>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</si>
  <si>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</si>
  <si>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</si>
  <si>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</si>
  <si>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</si>
  <si>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</si>
  <si>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</si>
  <si>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</si>
  <si>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</si>
  <si>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</si>
  <si>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</si>
  <si>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</si>
  <si>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</si>
  <si>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</si>
  <si>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</si>
  <si>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</si>
  <si>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</si>
  <si>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</si>
  <si>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</si>
  <si>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</si>
  <si>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</si>
  <si>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</si>
  <si>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</si>
  <si>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</si>
  <si>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</si>
  <si>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</si>
  <si>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</si>
  <si>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</si>
  <si>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</si>
  <si>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</si>
  <si>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</si>
  <si>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</si>
  <si>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</si>
  <si>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</si>
  <si>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</si>
  <si>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</si>
  <si>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</si>
  <si>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</si>
  <si>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</si>
  <si>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</si>
  <si>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</si>
  <si>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</si>
  <si>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</si>
  <si>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</si>
  <si>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</si>
  <si>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</si>
  <si>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</si>
  <si>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</si>
  <si>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</si>
  <si>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</si>
  <si>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</si>
  <si>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</si>
  <si>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</si>
  <si>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</si>
  <si>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</si>
  <si>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</si>
  <si>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</si>
  <si>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</si>
  <si>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</si>
  <si>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</si>
  <si>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</si>
  <si>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</si>
  <si>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</si>
  <si>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</si>
  <si>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</si>
  <si>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</si>
  <si>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</si>
  <si>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</si>
  <si>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</si>
  <si>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</si>
  <si>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</si>
  <si>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</si>
  <si>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</si>
  <si>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</si>
  <si>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</si>
  <si>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</si>
  <si>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</si>
  <si>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</si>
  <si>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</si>
  <si>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</si>
  <si>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</si>
  <si>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</si>
  <si>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</si>
  <si>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</si>
  <si>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</si>
  <si>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</si>
  <si>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</si>
  <si>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</si>
  <si>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</si>
  <si>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</si>
  <si>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</si>
  <si>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</si>
  <si>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</si>
  <si>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</si>
  <si>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</si>
  <si>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</si>
  <si>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</si>
  <si>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</si>
  <si>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</si>
  <si>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</si>
  <si>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</si>
  <si>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</si>
  <si>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</si>
  <si>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</si>
  <si>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</si>
  <si>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</si>
  <si>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</si>
  <si>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</si>
  <si>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</si>
  <si>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</si>
  <si>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</si>
  <si>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</si>
  <si>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</si>
  <si>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</si>
  <si>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</si>
  <si>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</si>
  <si>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</si>
  <si>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</si>
  <si>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</si>
  <si>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</si>
  <si>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</si>
  <si>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</si>
  <si>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</si>
  <si>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</si>
  <si>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</si>
  <si>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</si>
  <si>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</si>
  <si>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</si>
  <si>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</si>
  <si>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</si>
  <si>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</si>
  <si>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</si>
  <si>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</si>
  <si>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</si>
  <si>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</si>
  <si>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</si>
  <si>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</si>
  <si>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</si>
  <si>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</si>
  <si>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</si>
  <si>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</si>
  <si>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</si>
  <si>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</si>
  <si>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</si>
  <si>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</si>
  <si>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</si>
  <si>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</si>
  <si>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</si>
  <si>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</si>
  <si>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</si>
  <si>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</si>
  <si>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</si>
  <si>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</si>
  <si>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</si>
  <si>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</si>
  <si>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</si>
  <si>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</si>
  <si>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</si>
  <si>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</si>
  <si>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</si>
  <si>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</si>
  <si>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</si>
  <si>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</si>
  <si>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</si>
  <si>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</si>
  <si>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</si>
  <si>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</si>
  <si>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</si>
  <si>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</si>
  <si>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</si>
  <si>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</si>
  <si>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</si>
  <si>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</si>
  <si>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</si>
  <si>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</si>
  <si>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</si>
  <si>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</si>
  <si>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</si>
  <si>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</si>
  <si>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</si>
  <si>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</si>
  <si>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</si>
  <si>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</si>
  <si>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</si>
  <si>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</si>
  <si>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</si>
  <si>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</si>
  <si>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</si>
  <si>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</si>
  <si>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</si>
  <si>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</si>
  <si>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</si>
  <si>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</si>
  <si>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</si>
  <si>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</si>
  <si>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</si>
  <si>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</si>
  <si>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</si>
  <si>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</si>
  <si>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</si>
  <si>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</si>
  <si>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</si>
  <si>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</si>
  <si>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</si>
  <si>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</si>
  <si>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</si>
  <si>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</si>
  <si>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</si>
  <si>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</si>
  <si>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</si>
  <si>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</si>
  <si>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</si>
  <si>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</si>
  <si>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</si>
  <si>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</si>
  <si>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</si>
  <si>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</si>
  <si>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</si>
  <si>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</si>
  <si>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</si>
  <si>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</si>
  <si>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</si>
  <si>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</si>
  <si>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</si>
  <si>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</si>
  <si>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</si>
  <si>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</si>
  <si>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</si>
  <si>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</si>
  <si>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</si>
  <si>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</si>
  <si>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</si>
  <si>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</si>
  <si>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</si>
  <si>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</si>
  <si>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</si>
  <si>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</si>
  <si>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</si>
  <si>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</si>
  <si>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</si>
  <si>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</si>
  <si>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</si>
  <si>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</si>
  <si>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</si>
  <si>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</si>
  <si>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</si>
  <si>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</si>
  <si>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</si>
  <si>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</si>
  <si>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</si>
  <si>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</si>
  <si>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</si>
  <si>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</si>
  <si>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</si>
  <si>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</si>
  <si>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</si>
  <si>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</si>
  <si>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</si>
  <si>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</si>
  <si>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</si>
  <si>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</si>
  <si>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</si>
  <si>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</si>
  <si>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</si>
  <si>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</si>
  <si>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</si>
  <si>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</si>
  <si>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</si>
  <si>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</si>
  <si>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</si>
  <si>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</si>
  <si>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</si>
  <si>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</si>
  <si>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</si>
  <si>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</si>
  <si>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</si>
  <si>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</si>
  <si>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</si>
  <si>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</si>
  <si>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</si>
  <si>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</si>
  <si>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</si>
  <si>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</si>
  <si>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</si>
  <si>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</si>
  <si>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</si>
  <si>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</si>
  <si>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</si>
  <si>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</si>
  <si>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</si>
  <si>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</si>
  <si>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</si>
  <si>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</si>
  <si>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</si>
  <si>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</si>
  <si>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</si>
  <si>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</si>
  <si>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</si>
  <si>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</si>
  <si>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</si>
  <si>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</si>
  <si>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</si>
  <si>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</si>
  <si>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</si>
  <si>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</si>
  <si>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</si>
  <si>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</si>
  <si>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</si>
  <si>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</si>
  <si>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</si>
  <si>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</si>
  <si>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</si>
  <si>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</si>
  <si>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</si>
  <si>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</si>
  <si>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</si>
  <si>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</si>
  <si>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</si>
  <si>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</si>
  <si>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</si>
  <si>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</si>
  <si>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</si>
  <si>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</si>
  <si>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</si>
  <si>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</si>
  <si>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</si>
  <si>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</si>
  <si>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</si>
  <si>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</si>
  <si>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</si>
  <si>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</si>
  <si>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</si>
  <si>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</si>
  <si>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</si>
  <si>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</si>
  <si>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</si>
  <si>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</si>
  <si>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</si>
  <si>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</si>
  <si>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</si>
  <si>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</si>
  <si>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</si>
  <si>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</si>
  <si>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</si>
  <si>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</si>
  <si>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</si>
  <si>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</si>
  <si>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</si>
  <si>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</si>
  <si>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</si>
  <si>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</si>
  <si>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</si>
  <si>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</si>
  <si>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</si>
  <si>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</si>
  <si>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</si>
  <si>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</si>
  <si>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</si>
  <si>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</si>
  <si>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</si>
  <si>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</si>
  <si>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</si>
  <si>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</si>
  <si>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</si>
  <si>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</si>
  <si>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</si>
  <si>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</si>
  <si>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</si>
  <si>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</si>
  <si>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</si>
  <si>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</si>
  <si>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</si>
  <si>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</si>
  <si>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</si>
  <si>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</si>
  <si>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</si>
  <si>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</si>
  <si>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</si>
  <si>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</si>
  <si>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</si>
  <si>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</si>
  <si>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</si>
  <si>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</si>
  <si>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</si>
  <si>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</si>
  <si>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</si>
  <si>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</si>
  <si>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</si>
  <si>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</si>
  <si>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</si>
  <si>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</si>
  <si>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</si>
  <si>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</si>
  <si>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</si>
  <si>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</si>
  <si>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</si>
  <si>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</si>
  <si>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</si>
  <si>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</si>
  <si>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</si>
  <si>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</si>
  <si>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</si>
  <si>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</si>
  <si>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</si>
  <si>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</si>
  <si>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</si>
  <si>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</si>
  <si>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</si>
  <si>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</si>
  <si>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</si>
  <si>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</si>
  <si>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</si>
  <si>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</si>
  <si>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</si>
  <si>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</si>
  <si>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</si>
  <si>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</si>
  <si>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</si>
  <si>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</si>
  <si>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</si>
  <si>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</si>
  <si>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</si>
  <si>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</si>
  <si>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</si>
  <si>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</si>
  <si>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</si>
  <si>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</si>
  <si>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</si>
  <si>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</si>
  <si>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</si>
  <si>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</si>
  <si>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</si>
  <si>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</si>
  <si>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</si>
  <si>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</si>
  <si>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</si>
  <si>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</si>
  <si>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</si>
  <si>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</si>
  <si>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</si>
  <si>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</si>
  <si>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</si>
  <si>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</si>
  <si>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</si>
  <si>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</si>
  <si>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</si>
  <si>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</si>
  <si>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</si>
  <si>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</si>
  <si>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</si>
  <si>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</si>
  <si>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</si>
  <si>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</si>
  <si>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</si>
  <si>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</si>
  <si>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</si>
  <si>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</si>
  <si>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</si>
  <si>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</si>
  <si>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</si>
  <si>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</si>
  <si>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</si>
  <si>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</si>
  <si>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</si>
  <si>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</si>
  <si>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</si>
  <si>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</si>
  <si>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</si>
  <si>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</si>
  <si>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</si>
  <si>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</si>
  <si>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</si>
  <si>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</si>
  <si>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</si>
  <si>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</si>
  <si>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</si>
  <si>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</si>
  <si>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</si>
  <si>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</si>
  <si>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</si>
  <si>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</si>
  <si>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</si>
  <si>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</si>
  <si>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</si>
  <si>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</si>
  <si>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</si>
  <si>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</si>
  <si>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</si>
  <si>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</si>
  <si>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</si>
  <si>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</si>
  <si>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</si>
  <si>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</si>
  <si>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</si>
  <si>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</si>
  <si>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</si>
  <si>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</si>
  <si>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</si>
  <si>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</si>
  <si>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</si>
  <si>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</si>
  <si>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</si>
  <si>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</si>
  <si>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</si>
  <si>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</si>
  <si>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</si>
  <si>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</si>
  <si>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</si>
  <si>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</si>
  <si>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</si>
  <si>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</si>
  <si>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</si>
  <si>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</si>
  <si>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</si>
  <si>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</si>
  <si>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</si>
  <si>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</si>
  <si>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</si>
  <si>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</si>
  <si>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</si>
  <si>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</si>
  <si>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</si>
  <si>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</si>
  <si>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</si>
  <si>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</si>
  <si>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</si>
  <si>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</si>
  <si>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</si>
  <si>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</si>
  <si>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</si>
  <si>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</si>
  <si>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</si>
  <si>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</si>
  <si>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</si>
  <si>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</si>
  <si>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</si>
  <si>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</si>
  <si>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</si>
  <si>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</si>
  <si>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</si>
  <si>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</si>
  <si>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</si>
  <si>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</si>
  <si>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</si>
  <si>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</si>
  <si>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</si>
  <si>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</si>
  <si>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</si>
  <si>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</si>
  <si>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</si>
  <si>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</si>
  <si>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</si>
  <si>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</si>
  <si>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</si>
  <si>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</si>
  <si>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</si>
  <si>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</si>
  <si>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</si>
  <si>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</si>
  <si>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</si>
  <si>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</si>
  <si>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</si>
  <si>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</si>
  <si>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</si>
  <si>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</si>
  <si>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</si>
  <si>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</si>
  <si>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</si>
  <si>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</si>
  <si>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</si>
  <si>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</si>
  <si>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</si>
  <si>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</si>
  <si>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</si>
  <si>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</si>
  <si>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</si>
  <si>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</si>
  <si>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</si>
  <si>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</si>
  <si>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</si>
  <si>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</si>
  <si>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</si>
  <si>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</si>
  <si>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</si>
  <si>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</si>
  <si>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</si>
  <si>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</si>
  <si>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</si>
  <si>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</si>
  <si>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</si>
  <si>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</si>
  <si>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</si>
  <si>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</si>
  <si>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</si>
  <si>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</si>
  <si>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</si>
  <si>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</si>
  <si>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</si>
  <si>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</si>
  <si>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</si>
  <si>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</si>
  <si>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</si>
  <si>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</si>
  <si>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</si>
  <si>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</si>
  <si>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</si>
  <si>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</si>
  <si>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</si>
  <si>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</si>
  <si>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</si>
  <si>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</si>
  <si>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</si>
  <si>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</si>
  <si>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</si>
  <si>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</si>
  <si>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</si>
  <si>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</si>
  <si>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</si>
  <si>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</si>
  <si>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</si>
  <si>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</si>
  <si>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</si>
  <si>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</si>
  <si>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</si>
  <si>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</si>
  <si>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</si>
  <si>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</si>
  <si>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</si>
  <si>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</si>
  <si>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</si>
  <si>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</si>
  <si>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</si>
  <si>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</si>
  <si>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</si>
  <si>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</si>
  <si>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</si>
  <si>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</si>
  <si>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</si>
  <si>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</si>
  <si>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</si>
  <si>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</si>
  <si>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</si>
  <si>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</si>
  <si>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</si>
  <si>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</si>
  <si>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</si>
  <si>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</si>
  <si>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</si>
  <si>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</si>
  <si>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</si>
  <si>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</si>
  <si>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</si>
  <si>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</si>
  <si>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</si>
  <si>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</si>
  <si>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</si>
  <si>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</si>
  <si>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</si>
  <si>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</si>
  <si>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</si>
  <si>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</si>
  <si>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</si>
  <si>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</si>
  <si>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</si>
  <si>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</si>
  <si>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</si>
  <si>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</si>
  <si>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</si>
  <si>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</si>
  <si>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</si>
  <si>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</si>
  <si>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</si>
  <si>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</si>
  <si>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</si>
  <si>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</si>
  <si>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</si>
  <si>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</si>
  <si>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</si>
  <si>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</si>
  <si>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</si>
  <si>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</si>
  <si>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</si>
  <si>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</si>
  <si>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</si>
  <si>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</si>
  <si>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</si>
  <si>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</si>
  <si>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</si>
  <si>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</si>
  <si>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</si>
  <si>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</si>
  <si>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</si>
  <si>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</si>
  <si>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</si>
  <si>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</si>
  <si>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</si>
  <si>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</si>
  <si>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</si>
  <si>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</si>
  <si>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</si>
  <si>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</si>
  <si>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</si>
  <si>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</si>
  <si>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</si>
  <si>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</si>
  <si>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</si>
  <si>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</si>
  <si>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</si>
  <si>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</si>
  <si>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</si>
  <si>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</si>
  <si>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</si>
  <si>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</si>
  <si>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</si>
  <si>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</si>
  <si>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</si>
  <si>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</si>
  <si>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</si>
  <si>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</si>
  <si>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</si>
  <si>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</si>
  <si>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</si>
  <si>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</si>
  <si>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</si>
  <si>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</si>
  <si>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</si>
  <si>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</si>
  <si>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</si>
  <si>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</si>
  <si>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</si>
  <si>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</si>
  <si>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</si>
  <si>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</si>
  <si>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</si>
  <si>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</si>
  <si>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</si>
  <si>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</si>
  <si>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</si>
  <si>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</si>
  <si>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</si>
  <si>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</si>
  <si>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</si>
  <si>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</si>
  <si>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</si>
  <si>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</si>
  <si>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</si>
  <si>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</si>
  <si>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</si>
  <si>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</si>
  <si>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</si>
  <si>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</si>
  <si>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</si>
  <si>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</si>
  <si>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</si>
  <si>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</si>
  <si>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</si>
  <si>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</si>
  <si>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</si>
  <si>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</si>
  <si>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</si>
  <si>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</si>
  <si>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</si>
  <si>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</si>
  <si>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</si>
  <si>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</si>
  <si>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</si>
  <si>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</si>
  <si>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</si>
  <si>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</si>
  <si>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</si>
  <si>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</si>
  <si>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</si>
  <si>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</si>
  <si>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</si>
  <si>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</si>
  <si>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</si>
  <si>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</si>
  <si>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</si>
  <si>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</si>
  <si>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</si>
  <si>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</si>
  <si>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</si>
  <si>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</si>
  <si>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</si>
  <si>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</si>
  <si>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</si>
  <si>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</si>
  <si>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</si>
  <si>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</si>
  <si>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</si>
  <si>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</si>
  <si>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</si>
  <si>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</si>
  <si>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</si>
  <si>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</si>
  <si>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</si>
  <si>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</si>
  <si>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</si>
  <si>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</si>
  <si>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</si>
  <si>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</si>
  <si>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</si>
  <si>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</si>
  <si>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</si>
  <si>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</si>
  <si>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</si>
  <si>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</si>
  <si>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</si>
  <si>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</si>
  <si>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</si>
  <si>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</si>
  <si>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</si>
  <si>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</si>
  <si>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</si>
  <si>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</si>
  <si>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</si>
  <si>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</si>
  <si>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</si>
  <si>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</si>
  <si>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</si>
  <si>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</si>
  <si>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</si>
  <si>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</si>
  <si>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</si>
  <si>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</si>
  <si>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</si>
  <si>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</si>
  <si>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</si>
  <si>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</si>
  <si>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</si>
  <si>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</si>
  <si>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</si>
  <si>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</si>
  <si>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</si>
  <si>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</si>
  <si>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</si>
  <si>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</si>
  <si>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</si>
  <si>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</si>
  <si>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</si>
  <si>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</si>
  <si>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</si>
  <si>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</si>
  <si>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</si>
  <si>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</si>
  <si>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</si>
  <si>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</si>
  <si>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</si>
  <si>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</si>
  <si>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</si>
  <si>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</si>
  <si>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</si>
  <si>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</si>
  <si>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</si>
  <si>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</si>
  <si>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</si>
  <si>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</si>
  <si>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</si>
  <si>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</si>
  <si>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</si>
  <si>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</si>
  <si>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</si>
  <si>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</si>
  <si>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</si>
  <si>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</si>
  <si>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</si>
  <si>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</si>
  <si>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</si>
  <si>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</si>
  <si>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</si>
  <si>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</si>
  <si>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</si>
  <si>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</si>
  <si>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</si>
  <si>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</si>
  <si>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</si>
  <si>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</si>
  <si>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</si>
  <si>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</si>
  <si>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</si>
  <si>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</si>
  <si>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</si>
  <si>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</si>
  <si>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</si>
  <si>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</si>
  <si>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</si>
  <si>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</si>
  <si>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</si>
  <si>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</si>
  <si>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</si>
  <si>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</si>
  <si>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</si>
  <si>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</si>
  <si>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</si>
  <si>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</si>
  <si>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</si>
  <si>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</si>
  <si>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</si>
  <si>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</si>
  <si>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</si>
  <si>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</si>
  <si>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</si>
  <si>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</si>
  <si>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</si>
  <si>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</si>
  <si>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</si>
  <si>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</si>
  <si>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</si>
  <si>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</si>
  <si>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</si>
  <si>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</si>
  <si>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</si>
  <si>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</si>
  <si>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</si>
  <si>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</si>
  <si>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</si>
  <si>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</si>
  <si>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</si>
  <si>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</si>
  <si>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</si>
  <si>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</si>
  <si>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</si>
  <si>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</si>
  <si>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</si>
  <si>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</si>
  <si>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</si>
  <si>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</si>
  <si>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</si>
  <si>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</si>
  <si>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</si>
  <si>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</si>
  <si>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</si>
  <si>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</si>
  <si>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</si>
  <si>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</si>
  <si>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</si>
  <si>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</si>
  <si>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</si>
  <si>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</si>
  <si>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</si>
  <si>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</si>
  <si>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</si>
  <si>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</si>
  <si>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</si>
  <si>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</si>
  <si>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</si>
  <si>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</si>
  <si>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</si>
  <si>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</si>
  <si>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</si>
  <si>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</si>
  <si>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</si>
  <si>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</si>
  <si>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</si>
  <si>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</si>
  <si>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</si>
  <si>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</si>
  <si>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</si>
  <si>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</si>
  <si>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</si>
  <si>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</si>
  <si>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</si>
  <si>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</si>
  <si>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</si>
  <si>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</si>
  <si>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</si>
  <si>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</si>
  <si>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</si>
  <si>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</si>
  <si>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</si>
  <si>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</si>
  <si>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</si>
  <si>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</si>
  <si>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</si>
  <si>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</si>
  <si>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</si>
  <si>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</si>
  <si>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</si>
  <si>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</si>
  <si>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</si>
  <si>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</si>
  <si>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</si>
  <si>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</si>
  <si>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</si>
  <si>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</si>
  <si>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</si>
  <si>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</si>
  <si>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</si>
  <si>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</si>
  <si>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</si>
  <si>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</si>
  <si>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</si>
  <si>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</si>
  <si>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</si>
  <si>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</si>
  <si>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</si>
  <si>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</si>
  <si>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</si>
  <si>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</si>
  <si>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</si>
  <si>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</si>
  <si>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</si>
  <si>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</si>
  <si>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</si>
  <si>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</si>
  <si>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</si>
  <si>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</si>
  <si>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</si>
  <si>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</si>
  <si>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</si>
  <si>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</si>
  <si>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</si>
  <si>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</si>
  <si>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</si>
  <si>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</si>
  <si>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</si>
  <si>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</si>
  <si>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</si>
  <si>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</si>
  <si>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</si>
  <si>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</si>
  <si>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</si>
  <si>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</si>
  <si>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</si>
  <si>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</si>
  <si>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</si>
  <si>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</si>
  <si>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</si>
  <si>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</si>
  <si>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</si>
  <si>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</si>
  <si>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</si>
  <si>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</si>
  <si>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</si>
  <si>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</si>
  <si>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</si>
  <si>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</si>
  <si>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</si>
  <si>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</si>
  <si>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</si>
  <si>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</si>
  <si>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</si>
  <si>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</si>
  <si>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</si>
  <si>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</si>
  <si>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</si>
  <si>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</si>
  <si>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</si>
  <si>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</si>
  <si>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</si>
  <si>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</si>
  <si>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</si>
  <si>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</si>
  <si>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</si>
  <si>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</si>
  <si>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</si>
  <si>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</si>
  <si>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</si>
  <si>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</si>
  <si>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</si>
  <si>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</si>
  <si>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</si>
  <si>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</si>
  <si>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</si>
  <si>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</si>
  <si>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</si>
  <si>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</si>
  <si>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</si>
  <si>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</si>
  <si>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</si>
  <si>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</si>
  <si>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</si>
  <si>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</si>
  <si>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</si>
  <si>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</si>
  <si>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</si>
  <si>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</si>
  <si>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</si>
  <si>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</si>
  <si>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</si>
  <si>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</si>
  <si>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</si>
  <si>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</si>
  <si>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</si>
  <si>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</si>
  <si>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</si>
  <si>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</si>
  <si>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</si>
  <si>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</si>
  <si>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</si>
  <si>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</si>
  <si>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</si>
  <si>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</si>
  <si>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</si>
  <si>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</si>
  <si>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</si>
  <si>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</si>
  <si>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</si>
  <si>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</si>
  <si>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</si>
  <si>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</si>
  <si>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</si>
  <si>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</si>
  <si>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</si>
  <si>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</si>
  <si>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</si>
  <si>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</si>
  <si>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</si>
  <si>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</si>
  <si>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</si>
  <si>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</si>
  <si>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</si>
  <si>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</si>
  <si>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</si>
  <si>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</si>
  <si>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</si>
  <si>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</si>
  <si>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</si>
  <si>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</si>
  <si>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</si>
  <si>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</si>
  <si>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</si>
  <si>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</si>
  <si>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</si>
  <si>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</si>
  <si>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</si>
  <si>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</si>
  <si>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</si>
  <si>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</si>
  <si>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</si>
  <si>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</si>
  <si>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</si>
  <si>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</si>
  <si>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</si>
  <si>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</si>
  <si>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</si>
  <si>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</si>
  <si>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</si>
  <si>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</si>
  <si>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</si>
  <si>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</si>
  <si>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</si>
  <si>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</si>
  <si>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</si>
  <si>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</si>
  <si>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</si>
  <si>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</si>
  <si>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</si>
  <si>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</si>
  <si>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</si>
  <si>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</si>
  <si>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</si>
  <si>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</si>
  <si>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</si>
  <si>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</si>
  <si>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</si>
  <si>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</si>
  <si>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</si>
  <si>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</si>
  <si>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</si>
  <si>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</si>
  <si>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</si>
  <si>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</si>
  <si>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</si>
  <si>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</si>
  <si>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</si>
  <si>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</si>
  <si>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</si>
  <si>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</si>
  <si>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</si>
  <si>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</si>
  <si>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</si>
  <si>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</si>
  <si>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</si>
  <si>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</si>
  <si>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</si>
  <si>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</si>
  <si>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</si>
  <si>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</si>
  <si>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</si>
  <si>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</si>
  <si>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</si>
  <si>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</si>
  <si>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</si>
  <si>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</si>
  <si>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</si>
  <si>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</si>
  <si>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</si>
  <si>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</si>
  <si>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</si>
  <si>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</si>
  <si>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</si>
  <si>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</si>
  <si>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</si>
  <si>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</si>
  <si>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</si>
  <si>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</si>
  <si>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</si>
  <si>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</si>
  <si>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</si>
  <si>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</si>
  <si>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</si>
  <si>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</si>
  <si>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</si>
  <si>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</si>
  <si>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</si>
  <si>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</si>
  <si>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</si>
  <si>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</si>
  <si>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</si>
  <si>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</si>
  <si>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</si>
  <si>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</si>
  <si>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</si>
  <si>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</si>
  <si>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</si>
  <si>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</si>
  <si>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</si>
  <si>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</si>
  <si>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</si>
  <si>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</si>
  <si>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</si>
  <si>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</si>
  <si>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</si>
  <si>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</si>
  <si>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</si>
  <si>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</si>
  <si>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</si>
  <si>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</si>
  <si>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</si>
  <si>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</si>
  <si>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</si>
  <si>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</si>
  <si>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</si>
  <si>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</si>
  <si>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</si>
  <si>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</si>
  <si>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</si>
  <si>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</si>
  <si>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</si>
  <si>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</si>
  <si>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</si>
  <si>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</si>
  <si>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</si>
  <si>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</si>
  <si>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</si>
  <si>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</si>
  <si>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</si>
  <si>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</si>
  <si>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</si>
  <si>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</si>
  <si>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</si>
  <si>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</si>
  <si>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</si>
  <si>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</si>
  <si>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</si>
  <si>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</si>
  <si>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</si>
  <si>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</si>
  <si>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</si>
  <si>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</si>
  <si>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</si>
  <si>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</si>
  <si>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</si>
  <si>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</si>
  <si>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</si>
  <si>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</si>
  <si>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</si>
  <si>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</si>
  <si>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</si>
  <si>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</si>
  <si>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</si>
  <si>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</si>
  <si>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</si>
  <si>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</si>
  <si>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</si>
  <si>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</si>
  <si>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</si>
  <si>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</si>
  <si>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</si>
  <si>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</si>
  <si>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</si>
  <si>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</si>
  <si>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</si>
  <si>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</si>
  <si>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</si>
  <si>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</si>
  <si>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</si>
  <si>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</si>
  <si>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</si>
  <si>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</si>
  <si>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</si>
  <si>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</si>
  <si>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</si>
  <si>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</si>
  <si>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</si>
  <si>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</si>
  <si>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</si>
  <si>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</si>
  <si>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</si>
  <si>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</si>
  <si>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</si>
  <si>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</si>
  <si>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</si>
  <si>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</si>
  <si>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</si>
  <si>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</si>
  <si>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</si>
  <si>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</si>
  <si>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</si>
  <si>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</si>
  <si>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</si>
  <si>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</si>
  <si>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</si>
  <si>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</si>
  <si>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</si>
  <si>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</si>
  <si>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</si>
  <si>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</si>
  <si>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</si>
  <si>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</si>
  <si>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</si>
  <si>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</si>
  <si>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</si>
  <si>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</si>
  <si>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</si>
  <si>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</si>
  <si>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</si>
  <si>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</si>
  <si>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</si>
  <si>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</si>
  <si>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</si>
  <si>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</si>
  <si>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</si>
  <si>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</si>
  <si>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</si>
  <si>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</si>
  <si>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</si>
  <si>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</si>
  <si>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</si>
  <si>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</si>
  <si>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</si>
  <si>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</si>
  <si>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</si>
  <si>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</si>
  <si>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</si>
  <si>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</si>
  <si>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</si>
  <si>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</si>
  <si>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</si>
  <si>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</si>
  <si>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</si>
  <si>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</si>
  <si>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</si>
  <si>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</si>
  <si>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</si>
  <si>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</si>
  <si>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</si>
  <si>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</si>
  <si>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</si>
  <si>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</si>
  <si>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</si>
  <si>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</si>
  <si>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</si>
  <si>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</si>
  <si>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</si>
  <si>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</si>
  <si>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</si>
  <si>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</si>
  <si>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</si>
  <si>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</si>
  <si>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</si>
  <si>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</si>
  <si>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</si>
  <si>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</si>
  <si>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</si>
  <si>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</si>
  <si>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</si>
  <si>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</si>
  <si>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</si>
  <si>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</si>
  <si>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</si>
  <si>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</si>
  <si>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</si>
  <si>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</si>
  <si>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</si>
  <si>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</si>
  <si>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</si>
  <si>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</si>
  <si>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</si>
  <si>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</si>
  <si>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</si>
  <si>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</si>
  <si>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</si>
  <si>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</si>
  <si>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</si>
  <si>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</si>
  <si>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</si>
  <si>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</si>
  <si>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</si>
  <si>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</si>
  <si>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</si>
  <si>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</si>
  <si>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</si>
  <si>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</si>
  <si>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</si>
  <si>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</si>
  <si>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</si>
  <si>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</si>
  <si>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</si>
  <si>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</si>
  <si>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</si>
  <si>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</si>
  <si>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</si>
  <si>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</si>
  <si>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</si>
  <si>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</si>
  <si>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</si>
  <si>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</si>
  <si>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</si>
  <si>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</si>
  <si>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</si>
  <si>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</si>
  <si>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</si>
  <si>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</si>
  <si>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</si>
  <si>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</si>
  <si>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</si>
  <si>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</si>
  <si>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</si>
  <si>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</si>
  <si>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</si>
  <si>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</si>
  <si>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</si>
  <si>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</si>
  <si>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</si>
  <si>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</si>
  <si>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</si>
  <si>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</si>
  <si>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</si>
  <si>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</si>
  <si>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</si>
  <si>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</si>
  <si>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</si>
  <si>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</si>
  <si>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</si>
  <si>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</si>
  <si>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</si>
  <si>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</si>
  <si>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</si>
  <si>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</si>
  <si>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</si>
  <si>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</si>
  <si>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</si>
  <si>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</si>
  <si>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</si>
  <si>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</si>
  <si>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</si>
  <si>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</si>
  <si>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</si>
  <si>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</si>
  <si>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</si>
  <si>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</si>
  <si>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</si>
  <si>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</si>
  <si>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</si>
  <si>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</si>
  <si>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</si>
  <si>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</si>
  <si>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</si>
  <si>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</si>
  <si>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</si>
  <si>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</si>
  <si>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</si>
  <si>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</si>
  <si>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</si>
  <si>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</si>
  <si>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</si>
  <si>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</si>
  <si>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</si>
  <si>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</si>
  <si>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</si>
  <si>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</si>
  <si>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</si>
  <si>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</si>
  <si>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</si>
  <si>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</si>
  <si>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</si>
  <si>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</si>
  <si>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</si>
  <si>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</si>
  <si>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</si>
  <si>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</si>
  <si>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</si>
  <si>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</si>
  <si>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</si>
  <si>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</si>
  <si>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</si>
  <si>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</si>
  <si>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</si>
  <si>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</si>
  <si>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</si>
  <si>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</si>
  <si>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</si>
  <si>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</si>
  <si>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</si>
  <si>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</si>
  <si>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</si>
  <si>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</si>
  <si>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</si>
  <si>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</si>
  <si>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</si>
  <si>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</si>
  <si>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</si>
  <si>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</si>
  <si>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</si>
  <si>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</si>
  <si>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</si>
  <si>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</si>
  <si>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</si>
  <si>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</si>
  <si>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</si>
  <si>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</si>
  <si>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</si>
  <si>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</si>
  <si>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</si>
  <si>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</si>
  <si>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</si>
  <si>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</si>
  <si>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</si>
  <si>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</si>
  <si>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</si>
  <si>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</si>
  <si>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</si>
  <si>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</si>
  <si>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</si>
  <si>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</si>
  <si>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</si>
  <si>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</si>
  <si>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</si>
  <si>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</si>
  <si>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</si>
  <si>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</si>
  <si>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</si>
  <si>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</si>
  <si>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</si>
  <si>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</si>
  <si>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</si>
  <si>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</si>
  <si>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</si>
  <si>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</si>
  <si>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</si>
  <si>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</si>
  <si>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</si>
  <si>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</si>
  <si>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</si>
  <si>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</si>
  <si>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</si>
  <si>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</si>
  <si>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</si>
  <si>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</si>
  <si>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</si>
  <si>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</si>
  <si>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</si>
  <si>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</si>
  <si>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</si>
  <si>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</si>
  <si>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</si>
  <si>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</si>
  <si>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</si>
  <si>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</si>
  <si>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</si>
  <si>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</si>
  <si>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</si>
  <si>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</si>
  <si>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</si>
  <si>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</si>
  <si>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</si>
  <si>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</si>
  <si>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</si>
  <si>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</si>
  <si>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</si>
  <si>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</si>
  <si>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</si>
  <si>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</si>
  <si>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</si>
  <si>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</si>
  <si>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</si>
  <si>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</si>
  <si>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</si>
  <si>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</si>
  <si>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</si>
  <si>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</si>
  <si>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</si>
  <si>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</si>
  <si>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</si>
  <si>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</si>
  <si>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</si>
  <si>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</si>
  <si>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</si>
  <si>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</si>
  <si>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</si>
  <si>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</si>
  <si>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</si>
  <si>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</si>
  <si>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</si>
  <si>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</si>
  <si>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</si>
  <si>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</si>
  <si>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</si>
  <si>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</si>
  <si>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</si>
  <si>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</si>
  <si>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</si>
  <si>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</si>
  <si>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</si>
  <si>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</si>
  <si>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</si>
  <si>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</si>
  <si>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</si>
  <si>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</si>
  <si>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</si>
  <si>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</si>
  <si>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</si>
  <si>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</si>
  <si>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</si>
  <si>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</si>
  <si>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</si>
  <si>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</si>
  <si>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</si>
  <si>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</si>
  <si>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</si>
  <si>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</si>
  <si>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</si>
  <si>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</si>
  <si>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</si>
  <si>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</si>
  <si>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</si>
  <si>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</si>
  <si>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</si>
  <si>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</si>
  <si>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</si>
  <si>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</si>
  <si>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</si>
  <si>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</si>
  <si>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</si>
  <si>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</si>
  <si>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</si>
  <si>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</si>
  <si>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</si>
  <si>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</si>
  <si>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</si>
  <si>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</si>
  <si>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</si>
  <si>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</si>
  <si>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</si>
  <si>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</si>
  <si>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</si>
  <si>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</si>
  <si>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</si>
  <si>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</si>
  <si>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</si>
  <si>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</si>
  <si>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</si>
  <si>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</si>
  <si>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</si>
  <si>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</si>
  <si>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</si>
  <si>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</si>
  <si>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</si>
  <si>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</si>
  <si>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</si>
  <si>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</si>
  <si>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</si>
  <si>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</si>
  <si>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</si>
  <si>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</si>
  <si>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</si>
  <si>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</si>
  <si>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</si>
  <si>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</si>
  <si>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</si>
  <si>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</si>
  <si>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</si>
  <si>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</si>
  <si>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</si>
  <si>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</si>
  <si>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</si>
  <si>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</si>
  <si>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</si>
  <si>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</si>
  <si>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</si>
  <si>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</si>
  <si>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</si>
  <si>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</si>
  <si>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</si>
  <si>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</si>
  <si>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</si>
  <si>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</si>
  <si>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</si>
  <si>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</si>
  <si>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</si>
  <si>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</si>
  <si>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</si>
  <si>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</si>
  <si>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</si>
  <si>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</si>
  <si>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</si>
  <si>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</si>
  <si>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</si>
  <si>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</si>
  <si>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</si>
  <si>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</si>
  <si>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</si>
  <si>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</si>
  <si>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</si>
  <si>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</si>
  <si>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</si>
  <si>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</si>
  <si>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</si>
  <si>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</si>
  <si>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</si>
  <si>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</si>
  <si>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</si>
  <si>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</si>
  <si>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</si>
  <si>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</si>
  <si>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</si>
  <si>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</si>
  <si>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</si>
  <si>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</si>
  <si>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</si>
  <si>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</si>
  <si>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</si>
  <si>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</si>
  <si>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</si>
  <si>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</si>
  <si>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</si>
  <si>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</si>
  <si>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</si>
  <si>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</si>
  <si>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</si>
  <si>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</si>
  <si>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</si>
  <si>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</si>
  <si>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</si>
  <si>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</si>
  <si>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</si>
  <si>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</si>
  <si>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</si>
  <si>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</si>
  <si>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</si>
  <si>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</si>
  <si>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</si>
  <si>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</si>
  <si>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</si>
  <si>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</si>
  <si>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</si>
  <si>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</si>
  <si>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</si>
  <si>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</si>
  <si>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</si>
  <si>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</si>
  <si>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</si>
  <si>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</si>
  <si>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</si>
  <si>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</si>
  <si>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</si>
  <si>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</si>
  <si>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</si>
  <si>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</si>
  <si>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</si>
  <si>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</si>
  <si>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</si>
  <si>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</si>
  <si>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</si>
  <si>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</si>
  <si>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</si>
  <si>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</si>
  <si>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</si>
  <si>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</si>
  <si>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</si>
  <si>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</si>
  <si>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</si>
  <si>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</si>
  <si>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</si>
  <si>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</si>
  <si>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</si>
  <si>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</si>
  <si>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</si>
  <si>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</si>
  <si>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</si>
  <si>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</si>
  <si>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</si>
  <si>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</si>
  <si>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</si>
  <si>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</si>
  <si>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</si>
  <si>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</si>
  <si>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</si>
  <si>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</si>
  <si>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</si>
  <si>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</si>
  <si>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</si>
  <si>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</si>
  <si>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</si>
  <si>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</si>
  <si>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</si>
  <si>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</si>
  <si>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</si>
  <si>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</si>
  <si>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</si>
  <si>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</si>
  <si>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</si>
  <si>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</si>
  <si>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</si>
  <si>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</si>
  <si>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</si>
  <si>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</si>
  <si>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</si>
  <si>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</si>
  <si>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</si>
  <si>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</si>
  <si>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</si>
  <si>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</si>
  <si>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</si>
  <si>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</si>
  <si>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</si>
  <si>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</si>
  <si>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</si>
  <si>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</si>
  <si>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</si>
  <si>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</si>
  <si>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</si>
  <si>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</si>
  <si>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</si>
  <si>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</si>
  <si>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</si>
  <si>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</si>
  <si>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</si>
  <si>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</si>
  <si>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</si>
  <si>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</si>
  <si>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</si>
  <si>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</si>
  <si>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</si>
  <si>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</si>
  <si>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</si>
  <si>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</si>
  <si>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</si>
  <si>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</si>
  <si>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</si>
  <si>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</si>
  <si>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</si>
  <si>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</si>
  <si>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</si>
  <si>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</si>
  <si>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</si>
  <si>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</si>
  <si>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</si>
  <si>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</si>
  <si>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</si>
  <si>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</si>
  <si>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</si>
  <si>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</si>
  <si>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</si>
  <si>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</si>
  <si>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</si>
  <si>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</si>
  <si>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</si>
  <si>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</si>
  <si>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</si>
  <si>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</si>
  <si>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</si>
  <si>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</si>
  <si>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</si>
  <si>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</si>
  <si>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</si>
  <si>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</si>
  <si>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</si>
  <si>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</si>
  <si>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</si>
  <si>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</si>
  <si>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</si>
  <si>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</si>
  <si>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</si>
  <si>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</si>
  <si>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</si>
  <si>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</si>
  <si>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</si>
  <si>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</si>
  <si>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</si>
  <si>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</si>
  <si>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</si>
  <si>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</si>
  <si>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</si>
  <si>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</si>
  <si>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</si>
  <si>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</si>
  <si>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</si>
  <si>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</si>
  <si>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</si>
  <si>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</si>
  <si>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</si>
  <si>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</si>
  <si>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</si>
  <si>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</si>
  <si>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</si>
  <si>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</si>
  <si>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</si>
  <si>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</si>
  <si>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</si>
  <si>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</si>
  <si>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</si>
  <si>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</si>
  <si>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</si>
  <si>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</si>
  <si>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</si>
  <si>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</si>
  <si>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</si>
  <si>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</si>
  <si>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</si>
  <si>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</si>
  <si>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</si>
  <si>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</si>
  <si>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</si>
  <si>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</si>
  <si>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</si>
  <si>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</si>
  <si>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</si>
  <si>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</si>
  <si>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</si>
  <si>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</si>
  <si>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</si>
  <si>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</si>
  <si>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</si>
  <si>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</si>
  <si>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</si>
  <si>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</si>
  <si>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</si>
  <si>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</si>
  <si>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</si>
  <si>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</si>
  <si>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</si>
  <si>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</si>
  <si>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</si>
  <si>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</si>
  <si>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</si>
  <si>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</si>
  <si>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</si>
  <si>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</si>
  <si>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</si>
  <si>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</si>
  <si>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</si>
  <si>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</si>
  <si>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</si>
  <si>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</si>
  <si>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</si>
  <si>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</si>
  <si>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</si>
  <si>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</si>
  <si>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</si>
  <si>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</si>
  <si>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</si>
  <si>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</si>
  <si>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</si>
  <si>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</si>
  <si>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</si>
  <si>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</si>
  <si>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</si>
  <si>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</si>
  <si>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</si>
  <si>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</si>
  <si>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</si>
  <si>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</si>
  <si>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</si>
  <si>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</si>
  <si>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</si>
  <si>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</si>
  <si>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</si>
  <si>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</si>
  <si>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</si>
  <si>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</si>
  <si>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</si>
  <si>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</si>
  <si>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</si>
  <si>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</si>
  <si>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</si>
  <si>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</si>
  <si>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</si>
  <si>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</si>
  <si>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</si>
  <si>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</si>
  <si>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</si>
  <si>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</si>
  <si>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</si>
  <si>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</si>
  <si>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</si>
  <si>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</si>
  <si>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</si>
  <si>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</si>
  <si>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</si>
  <si>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</si>
  <si>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</si>
  <si>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</si>
  <si>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</si>
  <si>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</si>
  <si>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</si>
  <si>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</si>
  <si>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</si>
  <si>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</si>
  <si>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</si>
  <si>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</si>
  <si>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</si>
  <si>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</si>
  <si>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</si>
  <si>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</si>
  <si>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</si>
  <si>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</si>
  <si>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</si>
  <si>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</si>
  <si>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</si>
  <si>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</si>
  <si>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</si>
  <si>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</si>
  <si>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</si>
  <si>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</si>
  <si>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</si>
  <si>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</si>
  <si>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</si>
  <si>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</si>
  <si>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</si>
  <si>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</si>
  <si>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</si>
  <si>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</si>
  <si>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</si>
  <si>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</si>
  <si>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</si>
  <si>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</si>
  <si>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</si>
  <si>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</si>
  <si>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</si>
  <si>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</si>
  <si>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</si>
  <si>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</si>
  <si>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</si>
  <si>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</si>
  <si>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</si>
  <si>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</si>
  <si>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</si>
  <si>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</si>
  <si>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</si>
  <si>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</si>
  <si>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</si>
  <si>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</si>
  <si>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</si>
  <si>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</si>
  <si>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</si>
  <si>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</si>
  <si>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</si>
  <si>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</si>
  <si>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</si>
  <si>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</si>
  <si>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</si>
  <si>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</si>
  <si>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</si>
  <si>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</si>
  <si>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</si>
  <si>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</si>
  <si>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</si>
  <si>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</si>
  <si>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</si>
  <si>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</si>
  <si>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</si>
  <si>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</si>
  <si>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</si>
  <si>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</si>
  <si>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</si>
  <si>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</si>
  <si>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</si>
  <si>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</si>
  <si>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</si>
  <si>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</si>
  <si>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</si>
  <si>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</si>
  <si>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</si>
  <si>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</si>
  <si>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</si>
  <si>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</si>
  <si>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</si>
  <si>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</si>
  <si>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</si>
  <si>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</si>
  <si>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</si>
  <si>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</si>
  <si>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</si>
  <si>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</si>
  <si>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</si>
  <si>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</si>
  <si>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</si>
  <si>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</si>
  <si>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</si>
  <si>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</si>
  <si>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</si>
  <si>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</si>
  <si>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</si>
  <si>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</si>
  <si>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</si>
  <si>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</si>
  <si>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</si>
  <si>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</si>
  <si>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</si>
  <si>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</si>
  <si>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</si>
  <si>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</si>
  <si>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</si>
  <si>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</si>
  <si>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</si>
  <si>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</si>
  <si>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</si>
  <si>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</si>
  <si>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</si>
  <si>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</si>
  <si>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</si>
  <si>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</si>
  <si>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</si>
  <si>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</si>
  <si>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</si>
  <si>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</si>
  <si>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</si>
  <si>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</si>
  <si>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</si>
  <si>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</si>
  <si>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</si>
  <si>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</si>
  <si>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</si>
  <si>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</si>
  <si>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</si>
  <si>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</si>
  <si>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</si>
  <si>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</si>
  <si>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</si>
  <si>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</si>
  <si>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</si>
  <si>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</si>
  <si>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</si>
  <si>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</si>
  <si>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</si>
  <si>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</si>
  <si>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</si>
  <si>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</si>
  <si>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</si>
  <si>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</si>
  <si>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</si>
  <si>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</si>
  <si>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</si>
  <si>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</si>
  <si>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</si>
  <si>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</si>
  <si>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</si>
  <si>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</si>
  <si>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</si>
  <si>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</si>
  <si>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</si>
  <si>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</si>
  <si>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</si>
  <si>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</si>
  <si>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</si>
  <si>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</si>
  <si>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</si>
  <si>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</si>
  <si>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</si>
  <si>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</si>
  <si>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</si>
  <si>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</si>
  <si>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</si>
  <si>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</si>
  <si>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</si>
  <si>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</si>
  <si>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</si>
  <si>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</si>
  <si>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</si>
  <si>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</si>
  <si>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</si>
  <si>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</si>
  <si>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</si>
  <si>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</si>
  <si>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</si>
  <si>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</si>
  <si>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</si>
  <si>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</si>
  <si>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</si>
  <si>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</si>
  <si>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</si>
  <si>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</si>
  <si>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</si>
  <si>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</si>
  <si>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</si>
  <si>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</si>
  <si>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</si>
  <si>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</si>
  <si>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</si>
  <si>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</si>
  <si>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</si>
  <si>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</si>
  <si>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</si>
  <si>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</si>
  <si>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</si>
  <si>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</si>
  <si>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</si>
  <si>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</si>
  <si>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</si>
  <si>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</si>
  <si>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</si>
  <si>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</si>
  <si>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</si>
  <si>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</si>
  <si>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</si>
  <si>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</si>
  <si>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</si>
  <si>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</si>
  <si>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</si>
  <si>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</si>
  <si>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</si>
  <si>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</si>
  <si>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</si>
  <si>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</si>
  <si>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</si>
  <si>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</si>
  <si>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</si>
  <si>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</si>
  <si>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</si>
  <si>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</si>
  <si>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</si>
  <si>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</si>
  <si>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</si>
  <si>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</si>
  <si>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</si>
  <si>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</si>
  <si>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</si>
  <si>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</si>
  <si>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</si>
  <si>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</si>
  <si>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</si>
  <si>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</si>
  <si>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</si>
  <si>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</si>
  <si>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</si>
  <si>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</si>
  <si>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</si>
  <si>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</si>
  <si>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</si>
  <si>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</si>
  <si>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</si>
  <si>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</si>
  <si>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</si>
  <si>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</si>
  <si>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</si>
  <si>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</si>
  <si>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</si>
  <si>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</si>
  <si>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</si>
  <si>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</si>
  <si>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</si>
  <si>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</si>
  <si>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</si>
  <si>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</si>
  <si>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</si>
  <si>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</si>
  <si>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</si>
  <si>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</si>
  <si>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</si>
  <si>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</si>
  <si>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</si>
  <si>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</si>
  <si>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</si>
  <si>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</si>
  <si>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</si>
  <si>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</si>
  <si>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</si>
  <si>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</si>
  <si>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</si>
  <si>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</si>
  <si>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</si>
  <si>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</si>
  <si>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</si>
  <si>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</si>
  <si>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</si>
  <si>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</si>
  <si>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</si>
  <si>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</si>
  <si>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</si>
  <si>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</si>
  <si>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</si>
  <si>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</si>
  <si>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</si>
  <si>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</si>
  <si>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</si>
  <si>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</si>
  <si>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</si>
  <si>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</si>
  <si>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</si>
  <si>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</si>
  <si>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</si>
  <si>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</si>
  <si>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</si>
  <si>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</si>
  <si>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</si>
  <si>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</si>
  <si>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</si>
  <si>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</si>
  <si>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</si>
  <si>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</si>
  <si>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</si>
  <si>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</si>
  <si>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</si>
  <si>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</si>
  <si>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</si>
  <si>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</si>
  <si>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</si>
  <si>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</si>
  <si>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</si>
  <si>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</si>
  <si>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</si>
  <si>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</si>
  <si>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</si>
  <si>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</si>
  <si>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</si>
  <si>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</si>
  <si>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</si>
  <si>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</si>
  <si>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</si>
  <si>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</si>
  <si>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</si>
  <si>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</si>
  <si>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</si>
  <si>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</si>
  <si>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</si>
  <si>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</si>
  <si>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</si>
  <si>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</si>
  <si>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</si>
  <si>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</si>
  <si>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</si>
  <si>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</si>
  <si>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</si>
  <si>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</si>
  <si>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</si>
  <si>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</si>
  <si>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</si>
  <si>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</si>
  <si>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</si>
  <si>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</si>
  <si>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</si>
  <si>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</si>
  <si>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</si>
  <si>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</si>
  <si>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</si>
  <si>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</si>
  <si>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</si>
  <si>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</si>
  <si>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</si>
  <si>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</si>
  <si>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</si>
  <si>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</si>
  <si>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</si>
  <si>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</si>
  <si>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</si>
  <si>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</si>
  <si>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</si>
  <si>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</si>
  <si>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</si>
  <si>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</si>
  <si>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</si>
  <si>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</si>
  <si>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</si>
  <si>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</si>
  <si>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</si>
  <si>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</si>
  <si>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</si>
  <si>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</si>
  <si>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</si>
  <si>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</si>
  <si>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</si>
  <si>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</si>
  <si>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</si>
  <si>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</si>
  <si>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</si>
  <si>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</si>
  <si>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</si>
  <si>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</si>
  <si>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</si>
  <si>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</si>
  <si>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</si>
  <si>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</si>
  <si>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</si>
  <si>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</si>
  <si>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</si>
  <si>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</si>
  <si>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</si>
  <si>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</si>
  <si>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</si>
  <si>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</si>
  <si>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</si>
  <si>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</si>
  <si>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</si>
  <si>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</si>
  <si>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</si>
  <si>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</si>
  <si>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</si>
  <si>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</si>
  <si>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</si>
  <si>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</si>
  <si>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</si>
  <si>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</si>
  <si>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</si>
  <si>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</si>
  <si>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</si>
  <si>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</si>
  <si>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</si>
  <si>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</si>
  <si>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</si>
  <si>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</si>
  <si>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</si>
  <si>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</si>
  <si>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</si>
  <si>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</si>
  <si>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</si>
  <si>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</si>
  <si>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</si>
  <si>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</si>
  <si>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</si>
  <si>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</si>
  <si>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</si>
  <si>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</si>
  <si>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</si>
  <si>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</si>
  <si>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</si>
  <si>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</si>
  <si>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</si>
  <si>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</si>
  <si>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</si>
  <si>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</si>
  <si>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</si>
  <si>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</si>
  <si>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</si>
  <si>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</si>
  <si>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</si>
  <si>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</si>
  <si>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</si>
  <si>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</si>
  <si>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</si>
  <si>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</si>
  <si>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</si>
  <si>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</si>
  <si>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</si>
  <si>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</si>
  <si>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</si>
  <si>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</si>
  <si>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</si>
  <si>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</si>
  <si>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</si>
  <si>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</si>
  <si>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</si>
  <si>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</si>
  <si>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</si>
  <si>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</si>
  <si>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</si>
  <si>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</si>
  <si>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</si>
  <si>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</si>
  <si>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</si>
  <si>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</si>
  <si>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</si>
  <si>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</si>
  <si>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</si>
  <si>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</si>
  <si>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</si>
  <si>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</si>
  <si>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</si>
  <si>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</si>
  <si>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</si>
  <si>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</si>
  <si>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</si>
  <si>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</si>
  <si>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</si>
  <si>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</si>
  <si>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</si>
  <si>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</si>
  <si>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</si>
  <si>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</si>
  <si>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</si>
  <si>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</si>
  <si>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</si>
  <si>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</si>
  <si>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</si>
  <si>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</si>
  <si>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</si>
  <si>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</si>
  <si>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</si>
  <si>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</si>
  <si>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</si>
  <si>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</si>
  <si>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</si>
  <si>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</si>
  <si>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</si>
  <si>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</si>
  <si>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</si>
  <si>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</si>
  <si>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</si>
  <si>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</si>
  <si>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</si>
  <si>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</si>
  <si>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</si>
  <si>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</si>
  <si>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</si>
  <si>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</si>
  <si>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</si>
  <si>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</si>
  <si>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</si>
  <si>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</si>
  <si>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</si>
  <si>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</si>
  <si>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</si>
  <si>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</si>
  <si>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</si>
  <si>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</si>
  <si>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</si>
  <si>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</si>
  <si>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</si>
  <si>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</si>
  <si>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</si>
  <si>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</si>
  <si>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</si>
  <si>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</si>
  <si>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</si>
  <si>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</si>
  <si>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</si>
  <si>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</si>
  <si>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</si>
  <si>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</si>
  <si>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</si>
  <si>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</si>
  <si>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</si>
  <si>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</si>
  <si>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</si>
  <si>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</si>
  <si>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</si>
  <si>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</si>
  <si>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</si>
  <si>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</si>
  <si>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</si>
  <si>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</si>
  <si>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</si>
  <si>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</si>
  <si>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</si>
  <si>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</si>
  <si>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</si>
  <si>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</si>
  <si>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</si>
  <si>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</si>
  <si>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</si>
  <si>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</si>
  <si>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</si>
  <si>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</si>
  <si>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</si>
  <si>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</si>
  <si>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</si>
  <si>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</si>
  <si>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</si>
  <si>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</si>
  <si>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</si>
  <si>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</si>
  <si>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</si>
  <si>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</si>
  <si>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</si>
  <si>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</si>
  <si>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</si>
  <si>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</si>
  <si>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</si>
  <si>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</si>
  <si>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</si>
  <si>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</si>
  <si>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</si>
  <si>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</si>
  <si>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</si>
  <si>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</si>
  <si>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</si>
  <si>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</si>
  <si>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</si>
  <si>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</si>
  <si>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</si>
  <si>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</si>
  <si>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</si>
  <si>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</si>
  <si>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</si>
  <si>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</si>
  <si>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</si>
  <si>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</si>
  <si>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</si>
  <si>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</si>
  <si>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</si>
  <si>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</si>
  <si>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</si>
  <si>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</si>
  <si>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</si>
  <si>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</si>
  <si>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</si>
  <si>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</si>
  <si>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</si>
  <si>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</si>
  <si>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</si>
  <si>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</si>
  <si>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</si>
  <si>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</si>
  <si>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</si>
  <si>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</si>
  <si>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</si>
  <si>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</si>
  <si>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</si>
  <si>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</si>
  <si>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</si>
  <si>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</si>
  <si>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</si>
  <si>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</si>
  <si>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</si>
  <si>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</si>
  <si>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</si>
  <si>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</si>
  <si>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</si>
  <si>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</si>
  <si>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</si>
  <si>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</si>
  <si>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</si>
  <si>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</si>
  <si>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</si>
  <si>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</si>
  <si>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</si>
  <si>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</si>
  <si>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</si>
  <si>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</si>
  <si>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</si>
  <si>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</si>
  <si>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</si>
  <si>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</si>
  <si>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</si>
  <si>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</si>
  <si>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</si>
  <si>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</si>
  <si>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</si>
  <si>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</si>
  <si>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</si>
  <si>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</si>
  <si>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</si>
  <si>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</si>
  <si>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</si>
  <si>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</si>
  <si>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</si>
  <si>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</si>
  <si>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</si>
  <si>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</si>
  <si>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</si>
  <si>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</si>
  <si>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</si>
  <si>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</si>
  <si>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</si>
  <si>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</si>
  <si>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</si>
  <si>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</si>
  <si>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</si>
  <si>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</si>
  <si>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</si>
  <si>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</si>
  <si>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</si>
  <si>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</si>
  <si>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</si>
  <si>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</si>
  <si>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</si>
  <si>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</si>
  <si>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</si>
  <si>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</si>
  <si>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</si>
  <si>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</si>
  <si>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</si>
  <si>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</si>
  <si>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</si>
  <si>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</si>
  <si>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</si>
  <si>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</si>
  <si>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</si>
  <si>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</si>
  <si>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</si>
  <si>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</si>
  <si>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</si>
  <si>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</si>
  <si>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</si>
  <si>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</si>
  <si>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</si>
  <si>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</si>
  <si>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</si>
  <si>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</si>
  <si>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</si>
  <si>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</si>
  <si>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</si>
  <si>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</si>
  <si>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</si>
  <si>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</si>
  <si>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</si>
  <si>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</si>
  <si>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</si>
  <si>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</si>
  <si>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</si>
  <si>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</si>
  <si>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</si>
  <si>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</si>
  <si>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</si>
  <si>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</si>
  <si>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</si>
  <si>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</si>
  <si>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</si>
  <si>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</si>
  <si>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</si>
  <si>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</si>
  <si>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</si>
  <si>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</si>
  <si>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</si>
  <si>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</si>
  <si>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</si>
  <si>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</si>
  <si>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</si>
  <si>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</si>
  <si>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</si>
  <si>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</si>
  <si>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</si>
  <si>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</si>
  <si>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</si>
  <si>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</si>
  <si>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</si>
  <si>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</si>
  <si>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</si>
  <si>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</si>
  <si>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</si>
  <si>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</si>
  <si>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</si>
  <si>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</si>
  <si>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</si>
  <si>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</si>
  <si>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</si>
  <si>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</si>
  <si>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</si>
  <si>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</si>
  <si>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</si>
  <si>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</si>
  <si>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</si>
  <si>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</si>
  <si>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</si>
  <si>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</si>
  <si>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</si>
  <si>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</si>
  <si>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</si>
  <si>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</si>
  <si>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</si>
  <si>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</si>
  <si>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</si>
  <si>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</si>
  <si>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</si>
  <si>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</si>
  <si>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</si>
  <si>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</si>
  <si>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</si>
  <si>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</si>
  <si>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</si>
  <si>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</si>
  <si>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</si>
  <si>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</si>
  <si>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</si>
  <si>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</si>
  <si>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</si>
  <si>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</si>
  <si>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</si>
  <si>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</si>
  <si>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</si>
  <si>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</si>
  <si>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</si>
  <si>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</si>
  <si>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</si>
  <si>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</si>
  <si>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</si>
  <si>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</si>
  <si>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</si>
  <si>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</si>
  <si>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</si>
  <si>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</si>
  <si>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</si>
  <si>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</si>
  <si>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</si>
  <si>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</si>
  <si>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</si>
  <si>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</si>
  <si>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</si>
  <si>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</si>
  <si>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</si>
  <si>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</si>
  <si>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</si>
  <si>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</si>
  <si>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</si>
  <si>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</si>
  <si>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</si>
  <si>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</si>
  <si>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</si>
  <si>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</si>
  <si>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</si>
  <si>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</si>
  <si>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</si>
  <si>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</si>
  <si>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</si>
  <si>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</si>
  <si>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</si>
  <si>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</si>
  <si>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</si>
  <si>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</si>
  <si>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</si>
  <si>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</si>
  <si>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</si>
  <si>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</si>
  <si>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</si>
  <si>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</si>
  <si>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</si>
  <si>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</si>
  <si>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</si>
  <si>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</si>
  <si>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</si>
  <si>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</si>
  <si>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</si>
  <si>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</si>
  <si>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</si>
  <si>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</si>
  <si>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</si>
  <si>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</si>
  <si>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</si>
  <si>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</si>
  <si>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</si>
  <si>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</si>
  <si>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</si>
  <si>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</si>
  <si>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</si>
  <si>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</si>
  <si>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</si>
  <si>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</si>
  <si>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</si>
  <si>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</si>
  <si>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</si>
  <si>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</si>
  <si>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</si>
  <si>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</si>
  <si>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</si>
  <si>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</si>
  <si>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</si>
  <si>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</si>
  <si>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</si>
  <si>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</si>
  <si>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</si>
  <si>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</si>
  <si>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</si>
  <si>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</si>
  <si>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</si>
  <si>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</si>
  <si>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</si>
  <si>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</si>
  <si>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</si>
  <si>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</si>
  <si>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</si>
  <si>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</si>
  <si>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</si>
  <si>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</si>
  <si>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</si>
  <si>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</si>
  <si>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</si>
  <si>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</si>
  <si>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</si>
  <si>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</si>
  <si>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</si>
  <si>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</si>
  <si>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</si>
  <si>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</si>
  <si>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</si>
  <si>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</si>
  <si>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</si>
  <si>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</si>
  <si>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</si>
  <si>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</si>
  <si>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</si>
  <si>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</si>
  <si>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</si>
  <si>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</si>
  <si>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</si>
  <si>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</si>
  <si>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</si>
  <si>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</si>
  <si>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</si>
  <si>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</si>
  <si>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</si>
  <si>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</si>
  <si>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</si>
  <si>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</si>
  <si>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</si>
  <si>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</si>
  <si>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</si>
  <si>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</si>
  <si>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</si>
  <si>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</si>
  <si>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</si>
  <si>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</si>
  <si>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</si>
  <si>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</si>
  <si>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</si>
  <si>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</si>
  <si>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</si>
  <si>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</si>
  <si>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</si>
  <si>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</si>
  <si>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</si>
  <si>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</si>
  <si>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</si>
  <si>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</si>
  <si>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</si>
  <si>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</si>
  <si>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</si>
  <si>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</si>
  <si>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</si>
  <si>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</si>
  <si>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</si>
  <si>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</si>
  <si>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</si>
  <si>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</si>
  <si>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</si>
  <si>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</si>
  <si>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</si>
  <si>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</si>
  <si>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</si>
  <si>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</si>
  <si>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</si>
  <si>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</si>
  <si>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</si>
  <si>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</si>
  <si>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</si>
  <si>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</si>
  <si>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</si>
  <si>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</si>
  <si>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</si>
  <si>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</si>
  <si>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</si>
  <si>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</si>
  <si>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</si>
  <si>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</si>
  <si>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</si>
  <si>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</si>
  <si>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</si>
  <si>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</si>
  <si>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</si>
  <si>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</si>
  <si>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</si>
  <si>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</si>
  <si>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</si>
  <si>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</si>
  <si>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</si>
  <si>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</si>
  <si>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</si>
  <si>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</si>
  <si>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</si>
  <si>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</si>
  <si>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</si>
  <si>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</si>
  <si>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</si>
  <si>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</si>
  <si>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</si>
  <si>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</si>
  <si>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</si>
  <si>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</si>
  <si>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</si>
  <si>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</si>
  <si>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</si>
  <si>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</si>
  <si>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</si>
  <si>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</si>
  <si>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</si>
  <si>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</si>
  <si>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</si>
  <si>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</si>
  <si>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</si>
  <si>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</si>
  <si>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</si>
  <si>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</si>
  <si>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</si>
  <si>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</si>
  <si>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</si>
  <si>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</si>
  <si>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</si>
  <si>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</si>
  <si>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</si>
  <si>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</si>
  <si>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</si>
  <si>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</si>
  <si>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</si>
  <si>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</si>
  <si>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</si>
  <si>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</si>
  <si>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</si>
  <si>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</si>
  <si>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</si>
  <si>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</si>
  <si>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</si>
  <si>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</si>
  <si>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</si>
  <si>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</si>
  <si>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</si>
  <si>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</si>
  <si>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</si>
  <si>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</si>
  <si>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</si>
  <si>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</si>
  <si>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</si>
  <si>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</si>
  <si>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</si>
  <si>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</si>
  <si>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</si>
  <si>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</si>
  <si>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</si>
  <si>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</si>
  <si>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</si>
  <si>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</si>
  <si>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</si>
  <si>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</si>
  <si>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</si>
  <si>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</si>
  <si>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</si>
  <si>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</si>
  <si>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</si>
  <si>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</si>
  <si>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</si>
  <si>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</si>
  <si>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</si>
  <si>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</si>
  <si>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</si>
  <si>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</si>
  <si>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</si>
  <si>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</si>
  <si>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</si>
  <si>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</si>
  <si>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</si>
  <si>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</si>
  <si>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</si>
  <si>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</si>
  <si>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</si>
  <si>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</si>
  <si>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</si>
  <si>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</si>
  <si>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</si>
  <si>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</si>
  <si>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</si>
  <si>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</si>
  <si>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</si>
  <si>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</si>
  <si>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</si>
  <si>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</si>
  <si>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</si>
  <si>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</si>
  <si>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</si>
  <si>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</si>
  <si>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</si>
  <si>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</si>
  <si>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</si>
  <si>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</si>
  <si>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</si>
  <si>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</si>
  <si>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</si>
  <si>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</si>
  <si>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</si>
  <si>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</si>
  <si>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</si>
  <si>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</si>
  <si>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</si>
  <si>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</si>
  <si>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</si>
  <si>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</si>
  <si>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</si>
  <si>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</si>
  <si>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</si>
  <si>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</si>
  <si>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</si>
  <si>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</si>
  <si>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</si>
  <si>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</si>
  <si>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</si>
  <si>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</si>
  <si>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</si>
  <si>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</si>
  <si>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</si>
  <si>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</si>
  <si>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</si>
  <si>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</si>
  <si>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</si>
  <si>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</si>
  <si>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</si>
  <si>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</si>
  <si>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</si>
  <si>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</si>
  <si>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</si>
  <si>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</si>
  <si>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</si>
  <si>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</si>
  <si>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</si>
  <si>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</si>
  <si>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</si>
  <si>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</si>
  <si>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</si>
  <si>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</si>
  <si>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</si>
  <si>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</si>
  <si>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</si>
  <si>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</si>
  <si>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</si>
  <si>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</si>
  <si>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</si>
  <si>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</si>
  <si>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</si>
  <si>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</si>
  <si>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</si>
  <si>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</si>
  <si>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</si>
  <si>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</si>
  <si>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</si>
  <si>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</si>
  <si>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</si>
  <si>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</si>
  <si>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</si>
  <si>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</si>
  <si>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</si>
  <si>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</si>
  <si>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</si>
  <si>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</si>
  <si>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</si>
  <si>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</si>
  <si>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</si>
  <si>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</si>
  <si>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</si>
  <si>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</si>
  <si>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</si>
  <si>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</si>
  <si>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</si>
  <si>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</si>
  <si>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</si>
  <si>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</si>
  <si>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</si>
  <si>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</si>
  <si>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</si>
  <si>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</si>
  <si>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</si>
  <si>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</si>
  <si>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</si>
  <si>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</si>
  <si>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</si>
  <si>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</si>
  <si>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</si>
  <si>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</si>
  <si>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</si>
  <si>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</si>
  <si>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</si>
  <si>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</si>
  <si>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</si>
  <si>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</si>
  <si>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</si>
  <si>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</si>
  <si>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</si>
  <si>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</si>
  <si>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</si>
  <si>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</si>
  <si>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</si>
  <si>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</si>
  <si>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</si>
  <si>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</si>
  <si>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</si>
  <si>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</si>
  <si>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</si>
  <si>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</si>
  <si>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</si>
  <si>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</si>
  <si>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</si>
  <si>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</si>
  <si>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</si>
  <si>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</si>
  <si>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</si>
  <si>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</si>
  <si>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</si>
  <si>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</si>
  <si>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</si>
  <si>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</si>
  <si>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</si>
  <si>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</si>
  <si>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</si>
  <si>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</si>
  <si>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</si>
  <si>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</si>
  <si>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</si>
  <si>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</si>
  <si>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</si>
  <si>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</si>
  <si>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</si>
  <si>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</si>
  <si>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</si>
  <si>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</si>
  <si>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</si>
  <si>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</si>
  <si>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</si>
  <si>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</si>
  <si>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</si>
  <si>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</si>
  <si>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</si>
  <si>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</si>
  <si>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</si>
  <si>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</si>
  <si>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</si>
  <si>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</si>
  <si>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</si>
  <si>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</si>
  <si>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</si>
  <si>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</si>
  <si>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</si>
  <si>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</si>
  <si>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</si>
  <si>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</si>
  <si>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</si>
  <si>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</si>
  <si>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</si>
  <si>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</si>
  <si>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</si>
  <si>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</si>
  <si>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</si>
  <si>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</si>
  <si>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</si>
  <si>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</si>
  <si>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</si>
  <si>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</si>
  <si>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</si>
  <si>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</si>
  <si>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</si>
  <si>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</si>
  <si>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</si>
  <si>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</si>
  <si>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</si>
  <si>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</si>
  <si>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</si>
  <si>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</si>
  <si>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</si>
  <si>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</si>
  <si>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</si>
  <si>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</si>
  <si>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</si>
  <si>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</si>
  <si>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</si>
  <si>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</si>
  <si>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</si>
  <si>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</si>
  <si>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</si>
  <si>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</si>
  <si>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</si>
  <si>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</si>
  <si>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</si>
  <si>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</si>
  <si>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</si>
  <si>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</si>
  <si>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</si>
  <si>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</si>
  <si>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</si>
  <si>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</si>
  <si>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</si>
  <si>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</si>
  <si>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</si>
  <si>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</si>
  <si>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</si>
  <si>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</si>
  <si>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</si>
  <si>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</si>
  <si>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</si>
  <si>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</si>
  <si>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</si>
  <si>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</si>
  <si>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</si>
  <si>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</si>
  <si>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</si>
  <si>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</si>
  <si>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</si>
  <si>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</si>
  <si>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</si>
  <si>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</si>
  <si>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</si>
  <si>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</si>
  <si>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</si>
  <si>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</si>
  <si>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</si>
  <si>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</si>
  <si>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</si>
  <si>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</si>
  <si>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</si>
  <si>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</si>
  <si>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</si>
  <si>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</si>
  <si>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</si>
  <si>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</si>
  <si>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</si>
  <si>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</si>
  <si>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</si>
  <si>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</si>
  <si>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</si>
  <si>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</si>
  <si>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</si>
  <si>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</si>
  <si>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</si>
  <si>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</si>
  <si>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</si>
  <si>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</si>
  <si>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</si>
  <si>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</si>
  <si>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</si>
  <si>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</si>
  <si>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</si>
  <si>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</si>
  <si>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</si>
  <si>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</si>
  <si>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</si>
  <si>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</si>
  <si>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</si>
  <si>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</si>
  <si>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</si>
  <si>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</si>
  <si>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</si>
  <si>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</si>
  <si>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</si>
  <si>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</si>
  <si>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</si>
  <si>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</si>
  <si>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</si>
  <si>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</si>
  <si>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</si>
  <si>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</si>
  <si>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</si>
  <si>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</si>
  <si>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</si>
  <si>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</si>
  <si>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</si>
  <si>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</si>
  <si>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</si>
  <si>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</si>
  <si>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</si>
  <si>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</si>
  <si>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</si>
  <si>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</si>
  <si>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</si>
  <si>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</si>
  <si>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</si>
  <si>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</si>
  <si>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</si>
  <si>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</si>
  <si>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</si>
  <si>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</si>
  <si>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</si>
  <si>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</si>
  <si>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</si>
  <si>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</si>
  <si>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</si>
  <si>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</si>
  <si>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</si>
  <si>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</si>
  <si>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</si>
  <si>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</si>
  <si>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</si>
  <si>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</si>
  <si>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</si>
  <si>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</si>
  <si>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</si>
  <si>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</si>
  <si>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</si>
  <si>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</si>
  <si>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</si>
  <si>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</si>
  <si>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</si>
  <si>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</si>
  <si>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</si>
  <si>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</si>
  <si>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</si>
  <si>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</si>
  <si>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</si>
  <si>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</si>
  <si>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</si>
  <si>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</si>
  <si>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</si>
  <si>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</si>
  <si>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</si>
  <si>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</si>
  <si>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</si>
  <si>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</si>
  <si>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</si>
  <si>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</si>
  <si>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</si>
  <si>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</si>
  <si>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</si>
  <si>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</si>
  <si>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</si>
  <si>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</si>
  <si>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</si>
  <si>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</si>
  <si>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</si>
  <si>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</si>
  <si>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</si>
  <si>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</si>
  <si>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</si>
  <si>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</si>
  <si>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</si>
  <si>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</si>
  <si>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</si>
  <si>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</si>
  <si>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</si>
  <si>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</si>
  <si>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</si>
  <si>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</si>
  <si>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</si>
  <si>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</si>
  <si>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</si>
  <si>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</si>
  <si>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</si>
  <si>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</si>
  <si>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</si>
  <si>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</si>
  <si>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</si>
  <si>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</si>
  <si>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</si>
  <si>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</si>
  <si>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</si>
  <si>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</si>
  <si>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</si>
  <si>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</si>
  <si>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</si>
  <si>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</si>
  <si>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</si>
  <si>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</si>
  <si>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</si>
  <si>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</si>
  <si>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</si>
  <si>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</si>
  <si>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</si>
  <si>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</si>
  <si>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</si>
  <si>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</si>
  <si>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</si>
  <si>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</si>
  <si>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</si>
  <si>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</si>
  <si>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</si>
  <si>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</si>
  <si>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</si>
  <si>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</si>
  <si>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</si>
  <si>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</si>
  <si>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</si>
  <si>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</si>
  <si>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</si>
  <si>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</si>
  <si>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</si>
  <si>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</si>
  <si>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</si>
  <si>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</si>
  <si>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</si>
  <si>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</si>
  <si>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</si>
  <si>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</si>
  <si>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</si>
  <si>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</si>
  <si>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</si>
  <si>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</si>
  <si>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</si>
  <si>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</si>
  <si>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</si>
  <si>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</si>
  <si>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</si>
  <si>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</si>
  <si>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</si>
  <si>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</si>
  <si>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</si>
  <si>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</si>
  <si>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</si>
  <si>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</si>
  <si>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</si>
  <si>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</si>
  <si>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</si>
  <si>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</si>
  <si>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</si>
  <si>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</si>
  <si>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</si>
  <si>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</si>
  <si>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</si>
  <si>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</si>
  <si>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</si>
  <si>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</si>
  <si>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</si>
  <si>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</si>
  <si>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</si>
  <si>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</si>
  <si>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</si>
  <si>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</si>
  <si>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</si>
  <si>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</si>
  <si>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</si>
  <si>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</si>
  <si>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</si>
  <si>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</si>
  <si>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</si>
  <si>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</si>
  <si>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</si>
  <si>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</si>
  <si>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</si>
  <si>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</si>
  <si>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</si>
  <si>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</si>
  <si>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</si>
  <si>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</si>
  <si>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</si>
  <si>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</si>
  <si>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</si>
  <si>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</si>
  <si>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</si>
  <si>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</si>
  <si>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</si>
  <si>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</si>
  <si>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</si>
  <si>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</si>
  <si>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</si>
  <si>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</si>
  <si>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</si>
  <si>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</si>
  <si>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</si>
  <si>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</si>
  <si>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</si>
  <si>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</si>
  <si>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</si>
  <si>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</si>
  <si>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</si>
  <si>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</si>
  <si>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</si>
  <si>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</si>
  <si>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</si>
  <si>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</si>
  <si>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</si>
  <si>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</si>
  <si>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</si>
  <si>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</si>
  <si>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</si>
  <si>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</si>
  <si>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</si>
  <si>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</si>
  <si>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</si>
  <si>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</si>
  <si>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</si>
  <si>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</si>
  <si>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</si>
  <si>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</si>
  <si>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</si>
  <si>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</si>
  <si>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</si>
  <si>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</si>
  <si>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</si>
  <si>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</si>
  <si>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</si>
  <si>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</si>
  <si>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</si>
  <si>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</si>
  <si>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</si>
  <si>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</si>
  <si>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</si>
  <si>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</si>
  <si>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</si>
  <si>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</si>
  <si>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</si>
  <si>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</si>
  <si>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</si>
  <si>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</si>
  <si>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</si>
  <si>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</si>
  <si>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</si>
  <si>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</si>
  <si>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</si>
  <si>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</si>
  <si>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</si>
  <si>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</si>
  <si>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</si>
  <si>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</si>
  <si>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</si>
  <si>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</si>
  <si>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</si>
  <si>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</si>
  <si>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</si>
  <si>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</si>
  <si>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</si>
  <si>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</si>
  <si>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</si>
  <si>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</si>
  <si>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</si>
  <si>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</si>
  <si>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</si>
  <si>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</si>
  <si>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</si>
  <si>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</si>
  <si>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</si>
  <si>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</si>
  <si>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</si>
  <si>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</si>
  <si>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</si>
  <si>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</si>
  <si>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</si>
  <si>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</si>
  <si>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</si>
  <si>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</si>
  <si>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</si>
  <si>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</si>
  <si>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</si>
  <si>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</si>
  <si>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</si>
  <si>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</si>
  <si>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</si>
  <si>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</si>
  <si>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</si>
  <si>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</si>
  <si>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</si>
  <si>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</si>
  <si>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</si>
  <si>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</si>
  <si>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</si>
  <si>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</si>
  <si>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</si>
  <si>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</si>
  <si>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</si>
  <si>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</si>
  <si>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</si>
  <si>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</si>
  <si>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</si>
  <si>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</si>
  <si>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</si>
  <si>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</si>
  <si>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</si>
  <si>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</si>
  <si>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</si>
  <si>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</si>
  <si>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</si>
  <si>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</si>
  <si>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</si>
  <si>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</si>
  <si>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</si>
  <si>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</si>
  <si>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</si>
  <si>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</si>
  <si>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</si>
  <si>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</si>
  <si>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</si>
  <si>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</si>
  <si>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</si>
  <si>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</si>
  <si>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</si>
  <si>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</si>
  <si>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</si>
  <si>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</si>
  <si>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</si>
  <si>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</si>
  <si>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</si>
  <si>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</si>
  <si>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</si>
  <si>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</si>
  <si>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</si>
  <si>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</si>
  <si>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</si>
  <si>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</si>
  <si>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</si>
  <si>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</si>
  <si>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</si>
  <si>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</si>
  <si>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</si>
  <si>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</si>
  <si>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</si>
  <si>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</si>
  <si>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</si>
  <si>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</si>
  <si>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</si>
  <si>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</si>
  <si>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</si>
  <si>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</si>
  <si>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</si>
  <si>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</si>
  <si>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</si>
  <si>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</si>
  <si>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</si>
  <si>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</si>
  <si>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</si>
  <si>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</si>
  <si>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</si>
  <si>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</si>
  <si>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</si>
  <si>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</si>
  <si>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</si>
  <si>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</si>
  <si>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</si>
  <si>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</si>
  <si>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</si>
  <si>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</si>
  <si>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</si>
  <si>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</si>
  <si>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</si>
  <si>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</si>
  <si>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</si>
  <si>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</si>
  <si>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</si>
  <si>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</si>
  <si>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</si>
  <si>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</si>
  <si>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</si>
  <si>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</si>
  <si>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</si>
  <si>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</si>
  <si>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</si>
  <si>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</si>
  <si>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</si>
  <si>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</si>
  <si>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</si>
  <si>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</si>
  <si>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</si>
  <si>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</si>
  <si>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</si>
  <si>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</si>
  <si>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</si>
  <si>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</si>
  <si>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</si>
  <si>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</si>
  <si>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</si>
  <si>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</si>
  <si>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</si>
  <si>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</si>
  <si>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</si>
  <si>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</si>
  <si>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</si>
  <si>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</si>
  <si>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</si>
  <si>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</si>
  <si>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</si>
  <si>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</si>
  <si>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</si>
  <si>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</si>
  <si>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</si>
  <si>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</si>
  <si>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</si>
  <si>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</si>
  <si>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</si>
  <si>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</si>
  <si>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</si>
  <si>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</si>
  <si>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</si>
  <si>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</si>
  <si>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</si>
  <si>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</si>
  <si>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</si>
  <si>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</si>
  <si>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</si>
  <si>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</si>
  <si>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</si>
  <si>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</si>
  <si>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</si>
  <si>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</si>
  <si>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</si>
  <si>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</si>
  <si>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</si>
  <si>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</si>
  <si>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</si>
  <si>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</si>
  <si>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</si>
  <si>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</si>
  <si>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</si>
  <si>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</si>
  <si>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</si>
  <si>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</si>
  <si>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</si>
  <si>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</si>
  <si>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</si>
  <si>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</si>
  <si>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</si>
  <si>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</si>
  <si>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</si>
  <si>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</si>
  <si>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</si>
  <si>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</si>
  <si>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</si>
  <si>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</si>
  <si>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</si>
  <si>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</si>
  <si>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</si>
  <si>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</si>
  <si>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</si>
  <si>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</si>
  <si>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</si>
  <si>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</si>
  <si>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</si>
  <si>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</si>
  <si>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</si>
  <si>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</si>
  <si>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</si>
  <si>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</si>
  <si>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</si>
  <si>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</si>
  <si>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</si>
  <si>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</si>
  <si>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</si>
  <si>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</si>
  <si>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</si>
  <si>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</si>
  <si>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</si>
  <si>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</si>
  <si>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</si>
  <si>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</si>
  <si>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</si>
  <si>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</si>
  <si>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</si>
  <si>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</si>
  <si>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</si>
  <si>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</si>
  <si>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</si>
  <si>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</si>
  <si>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</si>
  <si>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</si>
  <si>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</si>
  <si>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</si>
  <si>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</si>
  <si>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</si>
  <si>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</si>
  <si>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</si>
  <si>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</si>
  <si>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</si>
  <si>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</si>
  <si>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</si>
  <si>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</si>
  <si>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</si>
  <si>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</si>
  <si>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</si>
  <si>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</si>
  <si>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</si>
  <si>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</si>
  <si>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</si>
  <si>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</si>
  <si>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</si>
  <si>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</si>
  <si>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</si>
  <si>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</si>
  <si>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</si>
  <si>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</si>
  <si>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</si>
  <si>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</si>
  <si>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</si>
  <si>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</si>
  <si>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</si>
  <si>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</si>
  <si>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</si>
  <si>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</si>
  <si>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</si>
  <si>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</si>
  <si>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</si>
  <si>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</si>
  <si>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</si>
  <si>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</si>
  <si>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</si>
  <si>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</si>
  <si>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</si>
  <si>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</si>
  <si>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</si>
  <si>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</si>
  <si>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</si>
  <si>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</si>
  <si>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</si>
  <si>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</si>
  <si>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</si>
  <si>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</si>
  <si>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</si>
  <si>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</si>
  <si>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</si>
  <si>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</si>
  <si>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</si>
  <si>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</si>
  <si>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</si>
  <si>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</si>
  <si>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</si>
  <si>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</si>
  <si>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</si>
  <si>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</si>
  <si>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</si>
  <si>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</si>
  <si>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</si>
  <si>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</si>
  <si>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</si>
  <si>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</si>
  <si>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</si>
  <si>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</si>
  <si>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</si>
  <si>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</si>
  <si>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</si>
  <si>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</si>
  <si>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</si>
  <si>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</si>
  <si>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</si>
  <si>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</si>
  <si>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</si>
  <si>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</si>
  <si>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</si>
  <si>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</si>
  <si>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</si>
  <si>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</si>
  <si>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</si>
  <si>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</si>
  <si>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</si>
  <si>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</si>
  <si>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</si>
  <si>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</si>
  <si>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</si>
  <si>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</si>
  <si>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</si>
  <si>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</si>
  <si>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</si>
  <si>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</si>
  <si>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</si>
  <si>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</si>
  <si>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</si>
  <si>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</si>
  <si>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</si>
  <si>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</si>
  <si>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</si>
  <si>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</si>
  <si>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</si>
  <si>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</si>
  <si>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</si>
  <si>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</si>
  <si>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</si>
  <si>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</si>
  <si>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</si>
  <si>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</si>
  <si>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</si>
  <si>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</si>
  <si>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</si>
  <si>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</si>
  <si>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</si>
  <si>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</si>
  <si>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</si>
  <si>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</si>
  <si>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</si>
  <si>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</si>
  <si>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</si>
  <si>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</si>
  <si>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</si>
  <si>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</si>
  <si>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</si>
  <si>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</si>
  <si>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</si>
  <si>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</si>
  <si>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</si>
  <si>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</si>
  <si>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</si>
  <si>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</si>
  <si>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</si>
  <si>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</si>
  <si>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</si>
  <si>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</si>
  <si>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</si>
  <si>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</si>
  <si>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</si>
  <si>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</si>
  <si>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</si>
  <si>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</si>
  <si>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</si>
  <si>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</si>
  <si>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</si>
  <si>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</si>
  <si>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</si>
  <si>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</si>
  <si>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</si>
  <si>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</si>
  <si>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</si>
  <si>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</si>
  <si>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</si>
  <si>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</si>
  <si>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</si>
  <si>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</si>
  <si>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</si>
  <si>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</si>
  <si>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</si>
  <si>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</si>
  <si>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</si>
  <si>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</si>
  <si>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</si>
  <si>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</si>
  <si>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</si>
  <si>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</si>
  <si>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</si>
  <si>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</si>
  <si>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</si>
  <si>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</si>
  <si>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</si>
  <si>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</si>
  <si>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</si>
  <si>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</si>
  <si>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</si>
  <si>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</si>
  <si>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</si>
  <si>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</si>
  <si>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</si>
  <si>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</si>
  <si>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</si>
  <si>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</si>
  <si>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</si>
  <si>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</si>
  <si>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</si>
  <si>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</si>
  <si>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</si>
  <si>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</si>
  <si>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</si>
  <si>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</si>
  <si>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</si>
  <si>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</si>
  <si>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</si>
  <si>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</si>
  <si>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</si>
  <si>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</si>
  <si>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</si>
  <si>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</si>
  <si>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</si>
  <si>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</si>
  <si>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</si>
  <si>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</si>
  <si>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</si>
  <si>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</si>
  <si>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</si>
  <si>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</si>
  <si>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</si>
  <si>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</si>
  <si>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</si>
  <si>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</si>
  <si>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</si>
  <si>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</si>
  <si>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</si>
  <si>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</si>
  <si>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</si>
  <si>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</si>
  <si>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</si>
  <si>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</si>
  <si>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</si>
  <si>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</si>
  <si>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</si>
  <si>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</si>
  <si>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</si>
  <si>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</si>
  <si>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</si>
  <si>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</si>
  <si>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</si>
  <si>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</si>
  <si>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</si>
  <si>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</si>
  <si>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</si>
  <si>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</si>
  <si>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</si>
  <si>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</si>
  <si>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</si>
  <si>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</si>
  <si>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</si>
  <si>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</si>
  <si>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</si>
  <si>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</si>
  <si>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</si>
  <si>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</si>
  <si>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</si>
  <si>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</si>
  <si>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</si>
  <si>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</si>
  <si>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</si>
  <si>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</si>
  <si>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</si>
  <si>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</si>
  <si>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</si>
  <si>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</si>
  <si>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</si>
  <si>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</si>
  <si>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</si>
  <si>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</si>
  <si>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</si>
  <si>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</si>
  <si>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</si>
  <si>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</si>
  <si>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</si>
  <si>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</si>
  <si>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</si>
  <si>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</si>
  <si>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</si>
  <si>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</si>
  <si>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</si>
  <si>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</si>
  <si>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</si>
  <si>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</si>
  <si>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</si>
  <si>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</si>
  <si>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</si>
  <si>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</si>
  <si>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</si>
  <si>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</si>
  <si>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</si>
  <si>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</si>
  <si>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</si>
  <si>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</si>
  <si>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</si>
  <si>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</si>
  <si>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</si>
  <si>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</si>
  <si>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</si>
  <si>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</si>
  <si>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</si>
  <si>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</si>
  <si>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</si>
  <si>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</si>
  <si>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</si>
  <si>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</si>
  <si>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</si>
  <si>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</si>
  <si>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</si>
  <si>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</si>
  <si>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</si>
  <si>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</si>
  <si>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</si>
  <si>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</si>
  <si>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</si>
  <si>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</si>
  <si>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</si>
  <si>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</si>
  <si>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</si>
  <si>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</si>
  <si>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</si>
  <si>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</si>
  <si>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</si>
  <si>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</si>
  <si>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</si>
  <si>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</si>
  <si>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</si>
  <si>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</si>
  <si>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</si>
  <si>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</si>
  <si>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</si>
  <si>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</si>
  <si>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</si>
  <si>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</si>
  <si>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</si>
  <si>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</si>
  <si>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</si>
  <si>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</si>
  <si>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</si>
  <si>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</si>
  <si>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</si>
  <si>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</si>
  <si>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</si>
  <si>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</si>
  <si>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</si>
  <si>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</si>
  <si>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</si>
  <si>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</si>
  <si>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</si>
  <si>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</si>
  <si>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</si>
  <si>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</si>
  <si>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</si>
  <si>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</si>
  <si>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</si>
  <si>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</si>
  <si>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</si>
  <si>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</si>
  <si>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</si>
  <si>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</si>
  <si>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</si>
  <si>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</si>
  <si>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</si>
  <si>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</si>
  <si>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</si>
  <si>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</si>
  <si>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</si>
  <si>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</si>
  <si>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</si>
  <si>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</si>
  <si>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</si>
  <si>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</si>
  <si>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</si>
  <si>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</si>
  <si>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</si>
  <si>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</si>
  <si>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</si>
  <si>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</si>
  <si>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</si>
  <si>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</si>
  <si>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</si>
  <si>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</si>
  <si>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</si>
  <si>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</si>
  <si>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</si>
  <si>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</si>
  <si>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</si>
  <si>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</si>
  <si>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</si>
  <si>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</si>
  <si>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</si>
  <si>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</si>
  <si>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</si>
  <si>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</si>
  <si>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</si>
  <si>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</si>
  <si>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</si>
  <si>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</si>
  <si>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</si>
  <si>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</si>
  <si>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</si>
  <si>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</si>
  <si>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</si>
  <si>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</si>
  <si>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</si>
  <si>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</si>
  <si>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</si>
  <si>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</si>
  <si>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</si>
  <si>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</si>
  <si>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</si>
  <si>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</si>
  <si>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</si>
  <si>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</si>
  <si>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</si>
  <si>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</si>
  <si>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</si>
  <si>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</si>
  <si>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</si>
  <si>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</si>
  <si>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</si>
  <si>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</si>
  <si>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</si>
  <si>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</si>
  <si>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</si>
  <si>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</si>
  <si>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</si>
  <si>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</si>
  <si>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</si>
  <si>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</si>
  <si>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</si>
  <si>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</si>
  <si>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</si>
  <si>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</si>
  <si>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</si>
  <si>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</si>
  <si>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</si>
  <si>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</si>
  <si>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</si>
  <si>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</si>
  <si>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</si>
  <si>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</si>
  <si>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</si>
  <si>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</si>
  <si>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</si>
  <si>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</si>
  <si>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</si>
  <si>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</si>
  <si>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</si>
  <si>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</si>
  <si>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</si>
  <si>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</si>
  <si>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</si>
  <si>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</si>
  <si>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</si>
  <si>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</si>
  <si>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</si>
  <si>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</si>
  <si>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</si>
  <si>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</si>
  <si>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</si>
  <si>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</si>
  <si>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</si>
  <si>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</si>
  <si>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</si>
  <si>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</si>
  <si>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</si>
  <si>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</si>
  <si>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</si>
  <si>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</si>
  <si>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</si>
  <si>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</si>
  <si>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</si>
  <si>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</si>
  <si>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</si>
  <si>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</si>
  <si>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</si>
  <si>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</si>
  <si>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</si>
  <si>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</si>
  <si>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</si>
  <si>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</si>
  <si>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</si>
  <si>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</si>
  <si>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</si>
  <si>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</si>
  <si>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</si>
  <si>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</si>
  <si>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</si>
  <si>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</si>
  <si>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</si>
  <si>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</si>
  <si>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</si>
  <si>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</si>
  <si>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</si>
  <si>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</si>
  <si>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</si>
  <si>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</si>
  <si>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</si>
  <si>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</si>
  <si>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</si>
  <si>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</si>
  <si>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</si>
  <si>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</si>
  <si>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</si>
  <si>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</si>
  <si>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</si>
  <si>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</si>
  <si>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</si>
  <si>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</si>
  <si>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</si>
  <si>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</si>
  <si>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</si>
  <si>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</si>
  <si>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</si>
  <si>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</si>
  <si>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</si>
  <si>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</si>
  <si>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</si>
  <si>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</si>
  <si>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</si>
  <si>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</si>
  <si>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</si>
  <si>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</si>
  <si>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</si>
  <si>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</si>
  <si>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</si>
  <si>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</si>
  <si>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</si>
  <si>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</si>
  <si>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</si>
  <si>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</si>
  <si>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</si>
  <si>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</si>
  <si>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</si>
  <si>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</si>
  <si>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</si>
  <si>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</si>
  <si>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</si>
  <si>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</si>
  <si>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</si>
  <si>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</si>
  <si>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</si>
  <si>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</si>
  <si>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</si>
  <si>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</si>
  <si>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</si>
  <si>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</si>
  <si>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</si>
  <si>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</si>
  <si>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</si>
  <si>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</si>
  <si>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</si>
  <si>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</si>
  <si>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</si>
  <si>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</si>
  <si>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</si>
  <si>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</si>
  <si>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</si>
  <si>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</si>
  <si>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</si>
  <si>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</si>
  <si>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</si>
  <si>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</si>
  <si>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</si>
  <si>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</si>
  <si>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</si>
  <si>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</si>
  <si>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</si>
  <si>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</si>
  <si>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</si>
  <si>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</si>
  <si>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</si>
  <si>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</si>
  <si>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</si>
  <si>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</si>
  <si>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</si>
  <si>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</si>
  <si>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</si>
  <si>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</si>
  <si>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</si>
  <si>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</si>
  <si>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</si>
  <si>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</si>
  <si>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</si>
  <si>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</si>
  <si>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</si>
  <si>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</si>
  <si>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</si>
  <si>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</si>
  <si>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</si>
  <si>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</si>
  <si>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</si>
  <si>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</si>
  <si>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</si>
  <si>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</si>
  <si>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</si>
  <si>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</si>
  <si>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</si>
  <si>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</si>
  <si>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</si>
  <si>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</si>
  <si>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</si>
  <si>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</si>
  <si>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</si>
  <si>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</si>
  <si>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</si>
  <si>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</si>
  <si>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</si>
  <si>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</si>
  <si>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</si>
  <si>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</si>
  <si>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</si>
  <si>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</si>
  <si>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</si>
  <si>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</si>
  <si>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</si>
  <si>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</si>
  <si>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</si>
  <si>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</si>
  <si>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</si>
  <si>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</si>
  <si>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</si>
  <si>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</si>
  <si>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</si>
  <si>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</si>
  <si>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</si>
  <si>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</si>
  <si>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</si>
  <si>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</si>
  <si>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</si>
  <si>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</si>
  <si>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</si>
  <si>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</si>
  <si>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</si>
  <si>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</si>
  <si>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</si>
  <si>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</si>
  <si>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</si>
  <si>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</si>
  <si>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</si>
  <si>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</si>
  <si>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</si>
  <si>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</si>
  <si>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</si>
  <si>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</si>
  <si>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</si>
  <si>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</si>
  <si>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</si>
  <si>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</si>
  <si>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</si>
  <si>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</si>
  <si>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</si>
  <si>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</si>
  <si>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</si>
  <si>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</si>
  <si>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</si>
  <si>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</si>
  <si>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</si>
  <si>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</si>
  <si>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</si>
  <si>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</si>
  <si>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</si>
  <si>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</si>
  <si>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</si>
  <si>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</si>
  <si>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</si>
  <si>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</si>
  <si>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</si>
  <si>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</si>
  <si>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</si>
  <si>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</si>
  <si>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</si>
  <si>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</si>
  <si>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</si>
  <si>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</si>
  <si>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</si>
  <si>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</si>
  <si>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</si>
  <si>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</si>
  <si>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</si>
  <si>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</si>
  <si>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</si>
  <si>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</si>
  <si>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</si>
  <si>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</si>
  <si>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</si>
  <si>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</si>
  <si>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</si>
  <si>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</si>
  <si>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</si>
  <si>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</si>
  <si>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</si>
  <si>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</si>
  <si>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</si>
  <si>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</si>
  <si>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</si>
  <si>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</si>
  <si>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</si>
  <si>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</si>
  <si>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</si>
  <si>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</si>
  <si>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</si>
  <si>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</si>
  <si>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</si>
  <si>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</si>
  <si>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</si>
  <si>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</si>
  <si>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</si>
  <si>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</si>
  <si>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</si>
  <si>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</si>
  <si>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</si>
  <si>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</si>
  <si>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</si>
  <si>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</si>
  <si>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</si>
  <si>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</si>
  <si>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</si>
  <si>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</si>
  <si>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</si>
  <si>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</si>
  <si>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</si>
  <si>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</si>
  <si>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</si>
  <si>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</si>
  <si>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</si>
  <si>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</si>
  <si>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</si>
  <si>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</si>
  <si>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</si>
  <si>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</si>
  <si>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</si>
  <si>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</si>
  <si>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</si>
  <si>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</si>
  <si>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</si>
  <si>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</si>
  <si>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</si>
  <si>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</si>
  <si>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</si>
  <si>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</si>
  <si>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</si>
  <si>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</si>
  <si>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</si>
  <si>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</si>
  <si>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</si>
  <si>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</si>
  <si>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</si>
  <si>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</si>
  <si>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</si>
  <si>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</si>
  <si>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</si>
  <si>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</si>
  <si>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</si>
  <si>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</si>
  <si>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</si>
  <si>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</si>
  <si>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</si>
  <si>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</si>
  <si>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</si>
  <si>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</si>
  <si>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</si>
  <si>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</si>
  <si>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</si>
  <si>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</si>
  <si>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</si>
  <si>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</si>
  <si>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</si>
  <si>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</si>
  <si>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</si>
  <si>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</si>
  <si>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</si>
  <si>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</si>
  <si>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</si>
  <si>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</si>
  <si>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</si>
  <si>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</si>
  <si>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</si>
  <si>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</si>
  <si>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</si>
  <si>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</si>
  <si>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</si>
  <si>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</si>
  <si>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</si>
  <si>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</si>
  <si>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</si>
  <si>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</si>
  <si>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</si>
  <si>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</si>
  <si>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</si>
  <si>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</si>
  <si>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</si>
  <si>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</si>
  <si>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</si>
  <si>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</si>
  <si>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</si>
  <si>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</si>
  <si>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</si>
  <si>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</si>
  <si>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</si>
  <si>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</si>
  <si>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</si>
  <si>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</si>
  <si>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</si>
  <si>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</si>
  <si>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</si>
  <si>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</si>
  <si>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</si>
  <si>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</si>
  <si>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</si>
  <si>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</si>
  <si>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</si>
  <si>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</si>
  <si>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</si>
  <si>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</si>
  <si>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</si>
  <si>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</si>
  <si>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</si>
  <si>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</si>
  <si>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</si>
  <si>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</si>
  <si>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</si>
  <si>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</si>
  <si>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</si>
  <si>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</si>
  <si>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</si>
  <si>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</si>
  <si>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</si>
  <si>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</si>
  <si>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</si>
  <si>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</si>
  <si>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</si>
  <si>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</si>
  <si>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</si>
  <si>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</si>
  <si>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</si>
  <si>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</si>
  <si>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</si>
  <si>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</si>
  <si>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</si>
  <si>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</si>
  <si>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</si>
  <si>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</si>
  <si>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</si>
  <si>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</si>
  <si>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</si>
  <si>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</si>
  <si>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</si>
  <si>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</si>
  <si>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</si>
  <si>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</si>
  <si>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</si>
  <si>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</si>
  <si>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</si>
  <si>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</si>
  <si>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</si>
  <si>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</si>
  <si>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</si>
  <si>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</si>
  <si>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</si>
  <si>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</si>
  <si>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</si>
  <si>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</si>
  <si>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</si>
  <si>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</si>
  <si>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</si>
  <si>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</si>
  <si>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</si>
  <si>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</si>
  <si>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</si>
  <si>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</si>
  <si>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</si>
  <si>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</si>
  <si>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</si>
  <si>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</si>
  <si>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</si>
  <si>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</si>
  <si>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</si>
  <si>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</si>
  <si>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</si>
  <si>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</si>
  <si>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</si>
  <si>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</si>
  <si>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</si>
  <si>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</si>
  <si>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</si>
  <si>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</si>
  <si>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</si>
  <si>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</si>
  <si>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</si>
  <si>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</si>
  <si>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</si>
  <si>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</si>
  <si>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</si>
  <si>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</si>
  <si>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</si>
  <si>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</si>
  <si>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</si>
  <si>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</si>
  <si>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</si>
  <si>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</si>
  <si>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</si>
  <si>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</si>
  <si>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</si>
  <si>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</si>
  <si>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</si>
  <si>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</si>
  <si>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</si>
  <si>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</si>
  <si>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</si>
  <si>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</si>
  <si>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</si>
  <si>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</si>
  <si>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</si>
  <si>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</si>
  <si>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</si>
  <si>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</si>
  <si>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</si>
  <si>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</si>
  <si>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</si>
  <si>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</si>
  <si>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</si>
  <si>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</si>
  <si>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</si>
  <si>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</si>
  <si>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</si>
  <si>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</si>
  <si>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</si>
  <si>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</si>
  <si>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</si>
  <si>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</si>
  <si>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</si>
  <si>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</si>
  <si>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</si>
  <si>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</si>
  <si>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</si>
  <si>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</si>
  <si>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</si>
  <si>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</si>
  <si>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</si>
  <si>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</si>
  <si>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</si>
  <si>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</si>
  <si>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</si>
  <si>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</si>
  <si>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</si>
  <si>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</si>
  <si>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</si>
  <si>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</si>
  <si>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</si>
  <si>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</si>
  <si>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</si>
  <si>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</si>
  <si>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</si>
  <si>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</si>
  <si>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</si>
  <si>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</si>
  <si>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</si>
  <si>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</si>
  <si>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</si>
  <si>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</si>
  <si>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</si>
  <si>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</si>
  <si>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</si>
  <si>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</si>
  <si>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</si>
  <si>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</si>
  <si>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</si>
  <si>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</si>
  <si>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</si>
  <si>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</si>
  <si>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</si>
  <si>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</si>
  <si>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</si>
  <si>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</si>
  <si>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</si>
  <si>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</si>
  <si>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</si>
  <si>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</si>
  <si>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</si>
  <si>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</si>
  <si>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</si>
  <si>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</si>
  <si>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</si>
  <si>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</si>
  <si>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</si>
  <si>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</si>
  <si>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</si>
  <si>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</si>
  <si>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</si>
  <si>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</si>
  <si>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</si>
  <si>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</si>
  <si>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</si>
  <si>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</si>
  <si>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</si>
  <si>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</si>
  <si>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</si>
  <si>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</si>
  <si>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</si>
  <si>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</si>
  <si>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</si>
  <si>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</si>
  <si>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</si>
  <si>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</si>
  <si>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</si>
  <si>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</si>
  <si>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</si>
  <si>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</si>
  <si>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</si>
  <si>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</si>
  <si>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</si>
  <si>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</si>
  <si>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</si>
  <si>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</si>
  <si>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</si>
  <si>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</si>
  <si>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</si>
  <si>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</si>
  <si>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</si>
  <si>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</si>
  <si>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</si>
  <si>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</si>
  <si>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</si>
  <si>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</si>
  <si>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</si>
  <si>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</si>
  <si>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</si>
  <si>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</si>
  <si>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</si>
  <si>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</si>
  <si>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</si>
  <si>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</si>
  <si>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</si>
  <si>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</si>
  <si>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</si>
  <si>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</si>
  <si>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</si>
  <si>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</si>
  <si>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</si>
  <si>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</si>
  <si>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</si>
  <si>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</si>
  <si>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</si>
  <si>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</si>
  <si>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</si>
  <si>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</si>
  <si>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</si>
  <si>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</si>
  <si>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</si>
  <si>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</si>
  <si>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</si>
  <si>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</si>
  <si>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</si>
  <si>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</si>
  <si>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</si>
  <si>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</si>
  <si>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</si>
  <si>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</si>
  <si>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</si>
  <si>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</si>
  <si>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</si>
  <si>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</si>
  <si>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</si>
  <si>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</si>
  <si>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</si>
  <si>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</si>
  <si>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</si>
  <si>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</si>
  <si>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</si>
  <si>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</si>
  <si>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</si>
  <si>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</si>
  <si>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</si>
  <si>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</si>
  <si>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</si>
  <si>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</si>
  <si>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</si>
  <si>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</si>
  <si>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</si>
  <si>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</si>
  <si>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</si>
  <si>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</si>
  <si>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</si>
  <si>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</si>
  <si>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</si>
  <si>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</si>
  <si>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</si>
  <si>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</si>
  <si>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</si>
  <si>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</si>
  <si>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</si>
  <si>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</si>
  <si>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</si>
  <si>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</si>
  <si>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</si>
  <si>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</si>
  <si>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</si>
  <si>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</si>
  <si>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</si>
  <si>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</si>
  <si>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</si>
  <si>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</si>
  <si>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</si>
  <si>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</si>
  <si>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</si>
  <si>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</si>
  <si>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</si>
  <si>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</si>
  <si>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</si>
  <si>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</si>
  <si>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</si>
  <si>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</si>
  <si>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</si>
  <si>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</si>
  <si>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</si>
  <si>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</si>
  <si>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</si>
  <si>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</si>
  <si>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</si>
  <si>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</si>
  <si>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</si>
  <si>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</si>
  <si>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</si>
  <si>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</si>
  <si>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</si>
  <si>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</si>
  <si>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</si>
  <si>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</si>
  <si>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</si>
  <si>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</si>
  <si>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</si>
  <si>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</si>
  <si>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</si>
  <si>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</si>
  <si>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</si>
  <si>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</si>
  <si>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</si>
  <si>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</si>
  <si>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</si>
  <si>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</si>
  <si>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</si>
  <si>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</si>
  <si>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</si>
  <si>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</si>
  <si>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</si>
  <si>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</si>
  <si>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</si>
  <si>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</si>
  <si>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</si>
  <si>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</si>
  <si>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</si>
  <si>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</si>
  <si>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</si>
  <si>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</si>
  <si>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</si>
  <si>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</si>
  <si>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</si>
  <si>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</si>
  <si>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</si>
  <si>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</si>
  <si>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</si>
  <si>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</si>
  <si>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</si>
  <si>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</si>
  <si>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</si>
  <si>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</si>
  <si>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</si>
  <si>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</si>
  <si>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</si>
  <si>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</si>
  <si>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</si>
  <si>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</si>
  <si>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</si>
  <si>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</si>
  <si>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</si>
  <si>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</si>
  <si>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</si>
  <si>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</si>
  <si>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</si>
  <si>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</si>
  <si>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</si>
  <si>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</si>
  <si>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</si>
  <si>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</si>
  <si>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</si>
  <si>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</si>
  <si>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</si>
  <si>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</si>
  <si>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</si>
  <si>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</si>
  <si>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</si>
  <si>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</si>
  <si>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</si>
  <si>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</si>
  <si>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</si>
  <si>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</si>
  <si>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</si>
  <si>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</si>
  <si>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</si>
  <si>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</si>
  <si>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</si>
  <si>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</si>
  <si>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</si>
  <si>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</si>
  <si>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</si>
  <si>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</si>
  <si>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</si>
  <si>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</si>
  <si>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</si>
  <si>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</si>
  <si>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</si>
  <si>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</si>
  <si>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</si>
  <si>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</si>
  <si>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</si>
  <si>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</si>
  <si>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</si>
  <si>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</si>
  <si>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</si>
  <si>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</si>
  <si>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</si>
  <si>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</si>
  <si>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</si>
  <si>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</si>
  <si>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</si>
  <si>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</si>
  <si>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</si>
  <si>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</si>
  <si>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</si>
  <si>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</si>
  <si>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</si>
  <si>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</si>
  <si>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</si>
  <si>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</si>
  <si>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</si>
  <si>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</si>
  <si>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</si>
  <si>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</si>
  <si>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</si>
  <si>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</si>
  <si>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</si>
  <si>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</si>
  <si>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</si>
  <si>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</si>
  <si>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</si>
  <si>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</si>
  <si>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</si>
  <si>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</si>
  <si>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</si>
  <si>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</si>
  <si>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</si>
  <si>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</si>
  <si>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</si>
  <si>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</si>
  <si>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</si>
  <si>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</si>
  <si>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</si>
  <si>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</si>
  <si>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</si>
  <si>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</si>
  <si>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</si>
  <si>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</si>
  <si>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</si>
  <si>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</si>
  <si>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</si>
  <si>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</si>
  <si>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</si>
  <si>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</si>
  <si>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</si>
  <si>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</si>
  <si>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</si>
  <si>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</si>
  <si>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</si>
  <si>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</si>
  <si>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</si>
  <si>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</si>
  <si>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</si>
  <si>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</si>
  <si>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</si>
  <si>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</si>
  <si>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</si>
  <si>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</si>
  <si>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</si>
  <si>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</si>
  <si>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</si>
  <si>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</si>
  <si>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</si>
  <si>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</si>
  <si>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</si>
  <si>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</si>
  <si>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</si>
  <si>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</si>
  <si>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</si>
  <si>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</si>
  <si>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</si>
  <si>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</si>
  <si>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</si>
  <si>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</si>
  <si>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</si>
  <si>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</si>
  <si>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</si>
  <si>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</si>
  <si>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</si>
  <si>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</si>
  <si>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</si>
  <si>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</si>
  <si>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</si>
  <si>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</si>
  <si>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</si>
  <si>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</si>
  <si>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</si>
  <si>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</si>
  <si>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</si>
  <si>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</si>
  <si>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</si>
  <si>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</si>
  <si>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</si>
  <si>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</si>
  <si>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</si>
  <si>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</si>
  <si>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</si>
  <si>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</si>
  <si>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</si>
  <si>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</si>
  <si>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</si>
  <si>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</si>
  <si>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</si>
  <si>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</si>
  <si>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</si>
  <si>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</si>
  <si>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</si>
  <si>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</si>
  <si>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</si>
  <si>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</si>
  <si>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</si>
  <si>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</si>
  <si>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</si>
  <si>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</si>
  <si>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</si>
  <si>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</si>
  <si>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</si>
  <si>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</si>
  <si>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</si>
  <si>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</si>
  <si>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</si>
  <si>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</si>
  <si>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</si>
  <si>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</si>
  <si>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</si>
  <si>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</si>
  <si>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</si>
  <si>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</si>
  <si>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</si>
  <si>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</si>
  <si>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</si>
  <si>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</si>
  <si>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</si>
  <si>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</si>
  <si>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</si>
  <si>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</si>
  <si>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</si>
  <si>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</si>
  <si>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</si>
  <si>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</si>
  <si>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</si>
  <si>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</si>
  <si>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</si>
  <si>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</si>
  <si>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</si>
  <si>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</si>
  <si>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</si>
  <si>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</si>
  <si>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</si>
  <si>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</si>
  <si>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</si>
  <si>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</si>
  <si>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</si>
  <si>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</si>
  <si>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</si>
  <si>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</si>
  <si>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</si>
  <si>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</si>
  <si>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</si>
  <si>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</si>
  <si>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</si>
  <si>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</si>
  <si>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</si>
  <si>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</si>
  <si>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</si>
  <si>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</si>
  <si>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</si>
  <si>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</si>
  <si>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</si>
  <si>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</si>
  <si>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</si>
  <si>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</si>
  <si>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</si>
  <si>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</si>
  <si>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</si>
  <si>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</si>
  <si>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</si>
  <si>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</si>
  <si>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</si>
  <si>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</si>
  <si>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</si>
  <si>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</si>
  <si>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</si>
  <si>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</si>
  <si>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</si>
  <si>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</si>
  <si>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</si>
  <si>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</si>
  <si>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</si>
  <si>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</si>
  <si>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</si>
  <si>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</si>
  <si>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</si>
  <si>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</si>
  <si>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</si>
  <si>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</si>
  <si>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</si>
  <si>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</si>
  <si>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</si>
  <si>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</si>
  <si>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</si>
  <si>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</si>
  <si>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</si>
  <si>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</si>
  <si>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</si>
  <si>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</si>
  <si>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</si>
  <si>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</si>
  <si>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</si>
  <si>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</si>
  <si>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</si>
  <si>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</si>
  <si>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</si>
  <si>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</si>
  <si>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</si>
  <si>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</si>
  <si>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</si>
  <si>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</si>
  <si>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</si>
  <si>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</si>
  <si>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</si>
  <si>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</si>
  <si>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</si>
  <si>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</si>
  <si>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</si>
  <si>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</si>
  <si>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</si>
  <si>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</si>
  <si>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</si>
  <si>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</si>
  <si>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</si>
  <si>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</si>
  <si>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</si>
  <si>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</si>
  <si>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</si>
  <si>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</si>
  <si>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</si>
  <si>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</si>
  <si>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</si>
  <si>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</si>
  <si>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</si>
  <si>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</si>
  <si>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</si>
  <si>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</si>
  <si>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</si>
  <si>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</si>
  <si>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</si>
  <si>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</si>
  <si>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</si>
  <si>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</si>
  <si>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</si>
  <si>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</si>
  <si>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</si>
  <si>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</si>
  <si>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</si>
  <si>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</si>
  <si>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</si>
  <si>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</si>
  <si>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</si>
  <si>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</si>
  <si>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</si>
  <si>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</si>
  <si>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</si>
  <si>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</si>
  <si>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</si>
  <si>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</si>
  <si>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</si>
  <si>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</si>
  <si>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</si>
  <si>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</si>
  <si>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</si>
  <si>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</si>
  <si>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</si>
  <si>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</si>
  <si>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</si>
  <si>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</si>
  <si>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</si>
  <si>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</si>
  <si>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</si>
  <si>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</si>
  <si>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</si>
  <si>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</si>
  <si>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</si>
  <si>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</si>
  <si>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</si>
  <si>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</si>
  <si>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</si>
  <si>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</si>
  <si>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</si>
  <si>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</si>
  <si>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</si>
  <si>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</si>
  <si>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</si>
  <si>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</si>
  <si>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</si>
  <si>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</si>
  <si>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</si>
  <si>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</si>
  <si>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</si>
  <si>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</si>
  <si>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</si>
  <si>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</si>
  <si>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</si>
  <si>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</si>
  <si>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</si>
  <si>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</si>
  <si>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</si>
  <si>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</si>
  <si>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</si>
  <si>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</si>
  <si>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</si>
  <si>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</si>
  <si>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</si>
  <si>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</si>
  <si>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</si>
  <si>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</si>
  <si>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</si>
  <si>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</si>
  <si>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</si>
  <si>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</si>
  <si>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</si>
  <si>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</si>
  <si>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</si>
  <si>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</si>
  <si>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</si>
  <si>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</si>
  <si>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</si>
  <si>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</si>
  <si>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</si>
  <si>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</si>
  <si>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</si>
  <si>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</si>
  <si>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</si>
  <si>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</si>
  <si>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</si>
  <si>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</si>
  <si>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</si>
  <si>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</si>
  <si>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</si>
  <si>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</si>
  <si>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</si>
  <si>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</si>
  <si>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</si>
  <si>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</si>
  <si>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</si>
  <si>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</si>
  <si>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</si>
  <si>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</si>
  <si>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</si>
  <si>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</si>
  <si>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</si>
  <si>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</si>
  <si>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</si>
  <si>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</si>
  <si>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</si>
  <si>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</si>
  <si>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</si>
  <si>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</si>
  <si>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</si>
  <si>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</si>
  <si>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</si>
  <si>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</si>
  <si>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</si>
  <si>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</si>
  <si>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</si>
  <si>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</si>
  <si>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</si>
  <si>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</si>
  <si>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</si>
  <si>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</si>
  <si>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</si>
  <si>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</si>
  <si>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</si>
  <si>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</si>
  <si>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</si>
  <si>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</si>
  <si>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</si>
  <si>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</si>
  <si>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</si>
  <si>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</si>
  <si>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</si>
  <si>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</si>
  <si>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</si>
  <si>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</si>
  <si>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</si>
  <si>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</si>
  <si>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</si>
  <si>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</si>
  <si>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</si>
  <si>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</si>
  <si>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</si>
  <si>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</si>
  <si>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</si>
  <si>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</si>
  <si>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</si>
  <si>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</si>
  <si>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</si>
  <si>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</si>
  <si>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</si>
  <si>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</si>
  <si>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</si>
  <si>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</si>
  <si>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</si>
  <si>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</si>
  <si>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</si>
  <si>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</si>
  <si>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</si>
  <si>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</si>
  <si>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</si>
  <si>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</si>
  <si>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</si>
  <si>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</si>
  <si>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</si>
  <si>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</si>
  <si>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</si>
  <si>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</si>
  <si>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</si>
  <si>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</si>
  <si>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</si>
  <si>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</si>
  <si>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</si>
  <si>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</si>
  <si>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</si>
  <si>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</si>
  <si>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</si>
  <si>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</si>
  <si>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</si>
  <si>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</si>
  <si>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</si>
  <si>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</si>
  <si>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</si>
  <si>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</si>
  <si>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</si>
  <si>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</si>
  <si>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</si>
  <si>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</si>
  <si>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</si>
  <si>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</si>
  <si>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</si>
  <si>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</si>
  <si>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</si>
  <si>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</si>
  <si>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</si>
  <si>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</si>
  <si>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</si>
  <si>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</si>
  <si>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</si>
  <si>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</si>
  <si>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</si>
  <si>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</si>
  <si>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</si>
  <si>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</si>
  <si>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</si>
  <si>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</si>
  <si>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</si>
  <si>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</si>
  <si>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</si>
  <si>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</si>
  <si>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</si>
  <si>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</si>
  <si>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</si>
  <si>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</si>
  <si>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</si>
  <si>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</si>
  <si>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</si>
  <si>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</si>
  <si>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</si>
  <si>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</si>
  <si>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</si>
  <si>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</si>
  <si>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</si>
  <si>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</si>
  <si>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</si>
  <si>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</si>
  <si>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</si>
  <si>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</si>
  <si>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</si>
  <si>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</si>
  <si>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</si>
  <si>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</si>
  <si>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</si>
  <si>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</si>
  <si>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</si>
  <si>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</si>
  <si>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</si>
  <si>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</si>
  <si>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</si>
  <si>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</si>
  <si>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</si>
  <si>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</si>
  <si>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</si>
  <si>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</si>
  <si>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</si>
  <si>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</si>
  <si>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</si>
  <si>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</si>
  <si>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</si>
  <si>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</si>
  <si>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</si>
  <si>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</si>
  <si>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</si>
  <si>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</si>
  <si>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</si>
  <si>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</si>
  <si>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</si>
  <si>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</si>
  <si>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</si>
  <si>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</si>
  <si>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</si>
  <si>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</si>
  <si>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</si>
  <si>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</si>
  <si>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</si>
  <si>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</si>
  <si>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</si>
  <si>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</si>
  <si>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</si>
  <si>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</si>
  <si>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</si>
  <si>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</si>
  <si>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</si>
  <si>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</si>
  <si>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</si>
  <si>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</si>
  <si>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</si>
  <si>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</si>
  <si>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</si>
  <si>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</si>
  <si>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</si>
  <si>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</si>
  <si>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</si>
  <si>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</si>
  <si>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</si>
  <si>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</si>
  <si>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</si>
  <si>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</si>
  <si>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</si>
  <si>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</si>
  <si>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</si>
  <si>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</si>
  <si>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</si>
  <si>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</si>
  <si>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</si>
  <si>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</si>
  <si>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</si>
  <si>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</si>
  <si>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</si>
  <si>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</si>
  <si>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</si>
  <si>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</si>
  <si>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</si>
  <si>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</si>
  <si>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</si>
  <si>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</si>
  <si>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</si>
  <si>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</si>
  <si>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</si>
  <si>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</si>
  <si>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</si>
  <si>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</si>
  <si>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</si>
  <si>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</si>
  <si>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</si>
  <si>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</si>
  <si>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</si>
  <si>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</si>
  <si>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</si>
  <si>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</si>
  <si>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</si>
  <si>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</si>
  <si>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</si>
  <si>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</si>
  <si>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</si>
  <si>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</si>
  <si>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</si>
  <si>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</si>
  <si>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</si>
  <si>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</si>
  <si>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</si>
  <si>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</si>
  <si>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</si>
  <si>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</si>
  <si>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</si>
  <si>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</si>
  <si>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</si>
  <si>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</si>
  <si>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</si>
  <si>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</si>
  <si>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</si>
  <si>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</si>
  <si>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</si>
  <si>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</si>
  <si>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</si>
  <si>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</si>
  <si>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</si>
  <si>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</si>
  <si>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</si>
  <si>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</si>
  <si>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</si>
  <si>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</si>
  <si>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</si>
  <si>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</si>
  <si>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</si>
  <si>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</si>
  <si>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</si>
  <si>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</si>
  <si>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</si>
  <si>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</si>
  <si>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</si>
  <si>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</si>
  <si>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</si>
  <si>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</si>
  <si>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</si>
  <si>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</si>
  <si>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</si>
  <si>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</si>
  <si>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</si>
  <si>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</si>
  <si>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</si>
  <si>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</si>
  <si>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</si>
  <si>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</si>
  <si>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</si>
  <si>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</si>
  <si>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</si>
  <si>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</si>
  <si>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</si>
  <si>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</si>
  <si>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</si>
  <si>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</si>
  <si>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</si>
  <si>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</si>
  <si>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</si>
  <si>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</si>
  <si>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</si>
  <si>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</si>
  <si>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</si>
  <si>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</si>
  <si>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</si>
  <si>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</si>
  <si>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</si>
  <si>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</si>
  <si>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</si>
  <si>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</si>
  <si>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</si>
  <si>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</si>
  <si>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</si>
  <si>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</si>
  <si>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</si>
  <si>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</si>
  <si>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</si>
  <si>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</si>
  <si>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</si>
  <si>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</si>
  <si>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</si>
  <si>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</si>
  <si>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</si>
  <si>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</si>
  <si>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</si>
  <si>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</si>
  <si>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</si>
  <si>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</si>
  <si>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</si>
  <si>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</si>
  <si>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</si>
  <si>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</si>
  <si>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</si>
  <si>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</si>
  <si>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</si>
  <si>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</si>
  <si>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</si>
  <si>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</si>
  <si>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</si>
  <si>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</si>
  <si>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</si>
  <si>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</si>
  <si>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</si>
  <si>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</si>
  <si>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</si>
  <si>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</si>
  <si>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</si>
  <si>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</si>
  <si>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</si>
  <si>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</si>
  <si>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</si>
  <si>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</si>
  <si>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</si>
  <si>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</si>
  <si>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</si>
  <si>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</si>
  <si>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</si>
  <si>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</si>
  <si>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</si>
  <si>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</si>
  <si>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</si>
  <si>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</si>
  <si>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</si>
  <si>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</si>
  <si>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</si>
  <si>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</si>
  <si>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</si>
  <si>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</si>
  <si>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</si>
  <si>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</si>
  <si>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</si>
  <si>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</si>
  <si>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</si>
  <si>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</si>
  <si>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</si>
  <si>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</si>
  <si>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</si>
  <si>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</si>
  <si>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</si>
  <si>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</si>
  <si>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</si>
  <si>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</si>
  <si>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</si>
  <si>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</si>
  <si>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</si>
  <si>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</si>
  <si>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</si>
  <si>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</si>
  <si>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</si>
  <si>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</si>
  <si>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</si>
  <si>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</si>
  <si>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</si>
  <si>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</si>
  <si>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</si>
  <si>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</si>
  <si>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</si>
  <si>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</si>
  <si>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</si>
  <si>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</si>
  <si>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</si>
  <si>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</si>
  <si>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</si>
  <si>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</si>
  <si>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</si>
  <si>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</si>
  <si>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</si>
  <si>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</si>
  <si>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</si>
  <si>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</si>
  <si>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</si>
  <si>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</si>
  <si>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</si>
  <si>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</si>
  <si>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</si>
  <si>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</si>
  <si>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</si>
  <si>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</si>
  <si>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</si>
  <si>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</si>
  <si>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</si>
  <si>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</si>
  <si>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</si>
  <si>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</si>
  <si>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</si>
  <si>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</si>
  <si>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</si>
  <si>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</si>
  <si>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</si>
  <si>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</si>
  <si>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</si>
  <si>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</si>
  <si>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</si>
  <si>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</si>
  <si>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</si>
  <si>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</si>
  <si>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</si>
  <si>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</si>
  <si>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</si>
  <si>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</si>
  <si>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</si>
  <si>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</si>
  <si>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</si>
  <si>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</si>
  <si>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</si>
  <si>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</si>
  <si>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</si>
  <si>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</si>
  <si>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</si>
  <si>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</si>
  <si>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</si>
  <si>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</si>
  <si>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</si>
  <si>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</si>
  <si>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</si>
  <si>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</si>
  <si>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</si>
  <si>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</si>
  <si>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</si>
  <si>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</si>
  <si>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</si>
  <si>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</si>
  <si>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</si>
  <si>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</si>
  <si>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</si>
  <si>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</si>
  <si>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</si>
  <si>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</si>
  <si>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</si>
  <si>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</si>
  <si>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</si>
  <si>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</si>
  <si>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</si>
  <si>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</si>
  <si>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</si>
  <si>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</si>
  <si>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</si>
  <si>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</si>
  <si>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</si>
  <si>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</si>
  <si>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</si>
  <si>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</si>
  <si>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</si>
  <si>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</si>
  <si>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</si>
  <si>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</si>
  <si>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</si>
  <si>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</si>
  <si>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</si>
  <si>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</si>
  <si>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</si>
  <si>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</si>
  <si>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</si>
  <si>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</si>
  <si>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</si>
  <si>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</si>
  <si>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</si>
  <si>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</si>
  <si>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</si>
  <si>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</si>
  <si>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</si>
  <si>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</si>
  <si>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</si>
  <si>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</si>
  <si>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</si>
  <si>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</si>
  <si>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</si>
  <si>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</si>
  <si>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</si>
  <si>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</si>
  <si>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</si>
  <si>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</si>
  <si>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</si>
  <si>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</si>
  <si>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</si>
  <si>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</si>
  <si>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</si>
  <si>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</si>
  <si>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</si>
  <si>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</si>
  <si>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</si>
  <si>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</si>
  <si>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</si>
  <si>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</si>
  <si>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</si>
  <si>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</si>
  <si>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</si>
  <si>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</si>
  <si>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</si>
  <si>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</si>
  <si>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</si>
  <si>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</si>
  <si>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</si>
  <si>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</si>
  <si>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</si>
  <si>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</si>
  <si>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</si>
  <si>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</si>
  <si>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</si>
  <si>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</si>
  <si>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</si>
  <si>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</si>
  <si>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</si>
  <si>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</si>
  <si>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</si>
  <si>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</si>
  <si>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</si>
  <si>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</si>
  <si>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</si>
  <si>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</si>
  <si>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</si>
  <si>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</si>
  <si>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</si>
  <si>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</si>
  <si>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</si>
  <si>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</si>
  <si>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</si>
  <si>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</si>
  <si>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</si>
  <si>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</si>
  <si>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</si>
  <si>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</si>
  <si>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</si>
  <si>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</si>
  <si>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</si>
  <si>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</si>
  <si>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</si>
  <si>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</si>
  <si>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</si>
  <si>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</si>
  <si>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</si>
  <si>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</si>
  <si>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</si>
  <si>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</si>
  <si>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</si>
  <si>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</si>
  <si>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</si>
  <si>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</si>
  <si>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</si>
  <si>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</si>
  <si>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</si>
  <si>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</si>
  <si>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</si>
  <si>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</si>
  <si>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</si>
  <si>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</si>
  <si>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</si>
  <si>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</si>
  <si>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</si>
  <si>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</si>
  <si>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</si>
  <si>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</si>
  <si>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</si>
  <si>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</si>
  <si>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</si>
  <si>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</si>
  <si>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</si>
  <si>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</si>
  <si>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</si>
  <si>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</si>
  <si>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</si>
  <si>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</si>
  <si>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</si>
  <si>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</si>
  <si>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</si>
  <si>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</si>
  <si>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</si>
  <si>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</si>
  <si>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</si>
  <si>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</si>
  <si>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</si>
  <si>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</si>
  <si>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</si>
  <si>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</si>
  <si>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</si>
  <si>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</si>
  <si>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</si>
  <si>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</si>
  <si>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</si>
  <si>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</si>
  <si>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</si>
  <si>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</si>
  <si>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</si>
  <si>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</si>
  <si>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</si>
  <si>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</si>
  <si>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</si>
  <si>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</si>
  <si>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</si>
  <si>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</si>
  <si>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</si>
  <si>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</si>
  <si>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</si>
  <si>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</si>
  <si>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</si>
  <si>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</si>
  <si>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</si>
  <si>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</si>
  <si>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</si>
  <si>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</si>
  <si>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</si>
  <si>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</si>
  <si>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</si>
  <si>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</si>
  <si>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</si>
  <si>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</si>
  <si>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</si>
  <si>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</si>
  <si>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</si>
  <si>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</si>
  <si>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</si>
  <si>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</si>
  <si>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</si>
  <si>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</si>
  <si>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</si>
  <si>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</si>
  <si>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</si>
  <si>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</si>
  <si>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</si>
  <si>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</si>
  <si>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</si>
  <si>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</si>
  <si>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</si>
  <si>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</si>
  <si>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</si>
  <si>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</si>
  <si>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</si>
  <si>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</si>
  <si>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</si>
  <si>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</si>
  <si>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</si>
  <si>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</si>
  <si>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</si>
  <si>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</si>
  <si>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</si>
  <si>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</si>
  <si>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</si>
  <si>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</si>
  <si>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</si>
  <si>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</si>
  <si>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</si>
  <si>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</si>
  <si>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</si>
  <si>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</si>
  <si>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</si>
  <si>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</si>
  <si>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</si>
  <si>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</si>
  <si>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</si>
  <si>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</si>
  <si>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</si>
  <si>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</si>
  <si>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</si>
  <si>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</si>
  <si>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</si>
  <si>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</si>
  <si>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</si>
  <si>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</si>
  <si>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</si>
  <si>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</si>
  <si>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</si>
  <si>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</si>
  <si>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</si>
  <si>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</si>
  <si>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</si>
  <si>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</si>
  <si>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</si>
  <si>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</si>
  <si>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</si>
  <si>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</si>
  <si>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</si>
  <si>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</si>
  <si>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</si>
  <si>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</si>
  <si>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</si>
  <si>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</si>
  <si>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</si>
  <si>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</si>
  <si>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</si>
  <si>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</si>
  <si>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</si>
  <si>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</si>
  <si>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</si>
  <si>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</si>
  <si>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</si>
  <si>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</si>
  <si>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</si>
  <si>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</si>
  <si>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</si>
  <si>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</si>
  <si>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</si>
  <si>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</si>
  <si>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</si>
  <si>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</si>
  <si>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</si>
  <si>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</si>
  <si>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</si>
  <si>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</si>
  <si>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</si>
  <si>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</si>
  <si>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</si>
  <si>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</si>
  <si>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</si>
  <si>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</si>
  <si>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</si>
  <si>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</si>
  <si>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</si>
  <si>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</si>
  <si>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</si>
  <si>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</si>
  <si>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</si>
  <si>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</si>
  <si>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</si>
  <si>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</si>
  <si>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</si>
  <si>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</si>
  <si>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</si>
  <si>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</si>
  <si>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</si>
  <si>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</si>
  <si>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</si>
  <si>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</si>
  <si>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</si>
  <si>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</si>
  <si>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</si>
  <si>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</si>
  <si>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</si>
  <si>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</si>
  <si>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</si>
  <si>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</si>
  <si>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</si>
  <si>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</si>
  <si>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</si>
  <si>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</si>
  <si>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</si>
  <si>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</si>
  <si>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</si>
  <si>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</si>
  <si>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</si>
  <si>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</si>
  <si>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</si>
  <si>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</si>
  <si>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</si>
  <si>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</si>
  <si>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</si>
  <si>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</si>
  <si>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</si>
  <si>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</si>
  <si>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</si>
  <si>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</si>
  <si>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</si>
  <si>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</si>
  <si>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</si>
  <si>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</si>
  <si>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</si>
  <si>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</si>
  <si>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</si>
  <si>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</si>
  <si>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</si>
  <si>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</si>
  <si>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</si>
  <si>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</si>
  <si>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</si>
  <si>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</si>
  <si>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</si>
  <si>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</si>
  <si>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</si>
  <si>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</si>
  <si>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</si>
  <si>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</si>
  <si>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</si>
  <si>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</si>
  <si>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</si>
  <si>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</si>
  <si>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</si>
  <si>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</si>
  <si>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</si>
  <si>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</si>
  <si>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</si>
  <si>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</si>
  <si>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</si>
  <si>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</si>
  <si>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</si>
  <si>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</si>
  <si>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</si>
  <si>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</si>
  <si>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</si>
  <si>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</si>
  <si>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</si>
  <si>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</si>
  <si>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</si>
  <si>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</si>
  <si>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</si>
  <si>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</si>
  <si>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</si>
  <si>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</si>
  <si>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</si>
  <si>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</si>
  <si>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</si>
  <si>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</si>
  <si>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</si>
  <si>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</si>
  <si>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</si>
  <si>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</si>
  <si>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</si>
  <si>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</si>
  <si>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</si>
  <si>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</si>
  <si>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</si>
  <si>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</si>
  <si>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</si>
  <si>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</si>
  <si>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</si>
  <si>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</si>
  <si>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</si>
  <si>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</si>
  <si>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</si>
  <si>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</si>
  <si>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</si>
  <si>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</si>
  <si>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</si>
  <si>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</si>
  <si>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</si>
  <si>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</si>
  <si>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</si>
  <si>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</si>
  <si>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</si>
  <si>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</si>
  <si>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</si>
  <si>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</si>
  <si>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</si>
  <si>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</si>
  <si>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</si>
  <si>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</si>
  <si>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</si>
  <si>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</si>
  <si>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</si>
  <si>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</si>
  <si>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</si>
  <si>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</si>
  <si>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</si>
  <si>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</si>
  <si>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</si>
  <si>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</si>
  <si>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</si>
  <si>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</si>
  <si>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</si>
  <si>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</si>
  <si>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</si>
  <si>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</si>
  <si>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</si>
  <si>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</si>
  <si>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</si>
  <si>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</si>
  <si>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</si>
  <si>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</si>
  <si>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</si>
  <si>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</si>
  <si>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</si>
  <si>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</si>
  <si>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</si>
  <si>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</si>
  <si>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</si>
  <si>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</si>
  <si>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</si>
  <si>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</si>
  <si>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</si>
  <si>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</si>
  <si>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</si>
  <si>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</si>
  <si>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</si>
  <si>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</si>
  <si>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</si>
  <si>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</si>
  <si>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</si>
  <si>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</si>
  <si>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</si>
  <si>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</si>
  <si>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</si>
  <si>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</si>
  <si>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</si>
  <si>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</si>
  <si>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</si>
  <si>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</si>
  <si>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</si>
  <si>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</si>
  <si>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</si>
  <si>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</si>
  <si>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</si>
  <si>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</si>
  <si>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</si>
  <si>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</si>
  <si>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</si>
  <si>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</si>
  <si>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</si>
  <si>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</si>
  <si>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</si>
  <si>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</si>
  <si>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</si>
  <si>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</si>
  <si>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</si>
  <si>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</si>
  <si>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</si>
  <si>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</si>
  <si>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</si>
  <si>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</si>
  <si>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</si>
  <si>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</si>
  <si>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</si>
  <si>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</si>
  <si>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</si>
  <si>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</si>
  <si>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</si>
  <si>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</si>
  <si>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</si>
  <si>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</si>
  <si>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</si>
  <si>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</si>
  <si>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</si>
  <si>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</si>
  <si>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</si>
  <si>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</si>
  <si>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</si>
  <si>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</si>
  <si>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</si>
  <si>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</si>
  <si>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</si>
  <si>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</si>
  <si>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</si>
  <si>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</si>
  <si>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</si>
  <si>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</si>
  <si>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</si>
  <si>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</si>
  <si>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</si>
  <si>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</si>
  <si>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</si>
  <si>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</si>
  <si>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</si>
  <si>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</si>
  <si>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</si>
  <si>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</si>
  <si>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</si>
  <si>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</si>
  <si>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</si>
  <si>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</si>
  <si>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</si>
  <si>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</si>
  <si>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</si>
  <si>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</si>
  <si>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</si>
  <si>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</si>
  <si>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</si>
  <si>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</si>
  <si>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</si>
  <si>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</si>
  <si>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</si>
  <si>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</si>
  <si>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</si>
  <si>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</si>
  <si>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</si>
  <si>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</si>
  <si>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</si>
  <si>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</si>
  <si>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</si>
  <si>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</si>
  <si>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</si>
  <si>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</si>
  <si>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</si>
  <si>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</si>
  <si>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</si>
  <si>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</si>
  <si>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</si>
  <si>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</si>
  <si>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</si>
  <si>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</si>
  <si>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</si>
  <si>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</si>
  <si>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</si>
  <si>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</si>
  <si>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</si>
  <si>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</si>
  <si>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</si>
  <si>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</si>
  <si>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</si>
  <si>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</si>
  <si>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</si>
  <si>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</si>
  <si>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</si>
  <si>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</si>
  <si>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</si>
  <si>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</si>
  <si>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</si>
  <si>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</si>
  <si>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</si>
  <si>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</si>
  <si>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</si>
  <si>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</si>
  <si>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</si>
  <si>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</si>
  <si>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</si>
  <si>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</si>
  <si>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</si>
  <si>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</si>
  <si>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</si>
  <si>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</si>
  <si>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</si>
  <si>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</si>
  <si>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</si>
  <si>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</si>
  <si>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</si>
  <si>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</si>
  <si>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</si>
  <si>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</si>
  <si>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</si>
  <si>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</si>
  <si>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</si>
  <si>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</si>
  <si>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</si>
  <si>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</si>
  <si>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</si>
  <si>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</si>
  <si>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</si>
  <si>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</si>
  <si>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</si>
  <si>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</si>
  <si>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</si>
  <si>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</si>
  <si>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</si>
  <si>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</si>
  <si>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</si>
  <si>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</si>
  <si>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</si>
  <si>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</si>
  <si>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</si>
  <si>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</si>
  <si>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</si>
  <si>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</si>
  <si>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</si>
  <si>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</si>
  <si>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</si>
  <si>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</si>
  <si>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</si>
  <si>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</si>
  <si>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</si>
  <si>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</si>
  <si>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</si>
  <si>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</si>
  <si>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</si>
  <si>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</si>
  <si>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</si>
  <si>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</si>
  <si>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</si>
  <si>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</si>
  <si>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</si>
  <si>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</si>
  <si>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</si>
  <si>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</si>
  <si>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</si>
  <si>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</si>
  <si>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</si>
  <si>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</si>
  <si>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</si>
  <si>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</si>
  <si>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</si>
  <si>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</si>
  <si>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</si>
  <si>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</si>
  <si>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</si>
  <si>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</si>
  <si>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</si>
  <si>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</si>
  <si>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</si>
  <si>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</si>
  <si>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</si>
  <si>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</si>
  <si>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</si>
  <si>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</si>
  <si>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</si>
  <si>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</si>
  <si>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</si>
  <si>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</si>
  <si>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</si>
  <si>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</si>
  <si>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</si>
  <si>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</si>
  <si>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</si>
  <si>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</si>
  <si>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</si>
  <si>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</si>
  <si>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</si>
  <si>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</si>
  <si>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</si>
  <si>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</si>
  <si>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</si>
  <si>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</si>
  <si>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</si>
  <si>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</si>
  <si>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</si>
  <si>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</si>
  <si>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</si>
  <si>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</si>
  <si>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</si>
  <si>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</si>
  <si>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</si>
  <si>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</si>
  <si>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</si>
  <si>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</si>
  <si>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</si>
  <si>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</si>
  <si>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</si>
  <si>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</si>
  <si>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</si>
  <si>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</si>
  <si>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</si>
  <si>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</si>
  <si>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</si>
  <si>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</si>
  <si>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</si>
  <si>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</si>
  <si>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</si>
  <si>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</si>
  <si>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</si>
  <si>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</si>
  <si>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</si>
  <si>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</si>
  <si>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</si>
  <si>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</si>
  <si>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</si>
  <si>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</si>
  <si>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</si>
  <si>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</si>
  <si>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</si>
  <si>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</si>
  <si>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</si>
  <si>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</si>
  <si>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</si>
  <si>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</si>
  <si>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</si>
  <si>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</si>
  <si>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</si>
  <si>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</si>
  <si>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</si>
  <si>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</si>
  <si>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</si>
  <si>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</si>
  <si>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</si>
  <si>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</si>
  <si>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</si>
  <si>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</si>
  <si>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</si>
  <si>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</si>
  <si>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</si>
  <si>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</si>
  <si>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</si>
  <si>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</si>
  <si>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</si>
  <si>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</si>
  <si>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</si>
  <si>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</si>
  <si>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</si>
  <si>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</si>
  <si>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</si>
  <si>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</si>
  <si>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</si>
  <si>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</si>
  <si>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</si>
  <si>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</si>
  <si>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</si>
  <si>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</si>
  <si>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</si>
  <si>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</si>
  <si>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</si>
  <si>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</si>
  <si>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</si>
  <si>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</si>
  <si>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</si>
  <si>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</si>
  <si>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</si>
  <si>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</si>
  <si>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</si>
  <si>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</si>
  <si>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</si>
  <si>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</si>
  <si>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</si>
  <si>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</si>
  <si>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</si>
  <si>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</si>
  <si>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</si>
  <si>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</si>
  <si>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</si>
  <si>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</si>
  <si>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</si>
  <si>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</si>
  <si>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</si>
  <si>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</si>
  <si>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</si>
  <si>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</si>
  <si>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</si>
  <si>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</si>
  <si>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</si>
  <si>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</si>
  <si>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</si>
  <si>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</si>
  <si>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</si>
  <si>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</si>
  <si>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</si>
  <si>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</si>
  <si>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</si>
  <si>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</si>
  <si>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</si>
  <si>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</si>
  <si>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</si>
  <si>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</si>
  <si>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</si>
  <si>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</si>
  <si>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</si>
  <si>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</si>
  <si>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</si>
  <si>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</si>
  <si>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</si>
  <si>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</si>
  <si>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</si>
  <si>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</si>
  <si>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</si>
  <si>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</si>
  <si>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</si>
  <si>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</si>
  <si>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</si>
  <si>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</si>
  <si>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</si>
  <si>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</si>
  <si>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</si>
  <si>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</si>
  <si>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</si>
  <si>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</si>
  <si>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</si>
  <si>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</si>
  <si>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</si>
  <si>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</si>
  <si>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</si>
  <si>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</si>
  <si>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</si>
  <si>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</si>
  <si>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</si>
  <si>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</si>
  <si>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</si>
  <si>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</si>
  <si>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</si>
  <si>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</si>
  <si>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</si>
  <si>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</si>
  <si>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</si>
  <si>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</si>
  <si>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</si>
  <si>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</si>
  <si>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</si>
  <si>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</si>
  <si>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</si>
  <si>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</si>
  <si>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</si>
  <si>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</si>
  <si>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</si>
  <si>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</si>
  <si>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</si>
  <si>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</si>
  <si>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</si>
  <si>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</si>
  <si>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</si>
  <si>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</si>
  <si>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</si>
  <si>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</si>
  <si>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</si>
  <si>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</si>
  <si>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</si>
  <si>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</si>
  <si>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</si>
  <si>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</si>
  <si>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</si>
  <si>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</si>
  <si>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</si>
  <si>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</si>
  <si>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</si>
  <si>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</si>
  <si>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</si>
  <si>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</si>
  <si>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</si>
  <si>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</si>
  <si>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</si>
  <si>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</si>
  <si>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</si>
  <si>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</si>
  <si>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</si>
  <si>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</si>
  <si>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</si>
  <si>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</si>
  <si>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</si>
  <si>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</si>
  <si>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</si>
  <si>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</si>
  <si>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</si>
  <si>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</si>
  <si>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</si>
  <si>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</si>
  <si>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</si>
  <si>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</si>
  <si>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</si>
  <si>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</si>
  <si>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</si>
  <si>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</si>
  <si>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</si>
  <si>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</si>
  <si>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</si>
  <si>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</si>
  <si>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</si>
  <si>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</si>
  <si>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</si>
  <si>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</si>
  <si>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</si>
  <si>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</si>
  <si>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</si>
  <si>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</si>
  <si>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</si>
  <si>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</si>
  <si>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</si>
  <si>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</si>
  <si>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</si>
  <si>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</si>
  <si>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</si>
  <si>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</si>
  <si>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</si>
  <si>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</si>
  <si>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</si>
  <si>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</si>
  <si>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</si>
  <si>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</si>
  <si>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</si>
  <si>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</si>
  <si>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</si>
  <si>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</si>
  <si>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</si>
  <si>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</si>
  <si>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</si>
  <si>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</si>
  <si>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</si>
  <si>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</si>
  <si>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</si>
  <si>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</si>
  <si>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</si>
  <si>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</si>
  <si>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</si>
  <si>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</si>
  <si>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</si>
  <si>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</si>
  <si>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</si>
  <si>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</si>
  <si>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</si>
  <si>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</si>
  <si>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</si>
  <si>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</si>
  <si>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</si>
  <si>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</si>
  <si>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</si>
  <si>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</si>
  <si>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</si>
  <si>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</si>
  <si>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</si>
  <si>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</si>
  <si>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</si>
  <si>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</si>
  <si>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</si>
  <si>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</si>
  <si>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</si>
  <si>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</si>
  <si>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</si>
  <si>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</si>
  <si>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</si>
  <si>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</si>
  <si>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</si>
  <si>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</si>
  <si>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</si>
  <si>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</si>
  <si>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</si>
  <si>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</si>
  <si>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</si>
  <si>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</si>
  <si>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</si>
  <si>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</si>
  <si>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</si>
  <si>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</si>
  <si>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</si>
  <si>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</si>
  <si>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</si>
  <si>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</si>
  <si>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</si>
  <si>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</si>
  <si>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</si>
  <si>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</si>
  <si>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</si>
  <si>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</si>
  <si>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</si>
  <si>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</si>
  <si>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</si>
  <si>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</si>
  <si>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</si>
  <si>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</si>
  <si>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</si>
  <si>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</si>
  <si>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</si>
  <si>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</si>
  <si>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</si>
  <si>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</si>
  <si>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</si>
  <si>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</si>
  <si>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</si>
  <si>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</si>
  <si>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</si>
  <si>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</si>
  <si>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</si>
  <si>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</si>
  <si>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</si>
  <si>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</si>
  <si>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</si>
  <si>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</si>
  <si>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</si>
  <si>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</si>
  <si>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</si>
  <si>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</si>
  <si>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</si>
  <si>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</si>
  <si>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</si>
  <si>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</si>
  <si>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</si>
  <si>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</si>
  <si>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</si>
  <si>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</si>
  <si>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</si>
  <si>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</si>
  <si>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</si>
  <si>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</si>
  <si>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</si>
  <si>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</si>
  <si>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</si>
  <si>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</si>
  <si>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</si>
  <si>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</si>
  <si>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</si>
  <si>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</si>
  <si>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</si>
  <si>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</si>
  <si>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</si>
  <si>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</si>
  <si>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</si>
  <si>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</si>
  <si>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</si>
  <si>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</si>
  <si>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</si>
  <si>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</si>
  <si>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</si>
  <si>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</si>
  <si>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</si>
  <si>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</si>
  <si>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</si>
  <si>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</si>
  <si>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</si>
  <si>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</si>
  <si>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</si>
  <si>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</si>
  <si>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</si>
  <si>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</si>
  <si>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</si>
  <si>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</si>
  <si>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</si>
  <si>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</si>
  <si>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</si>
  <si>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</si>
  <si>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</si>
  <si>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</si>
  <si>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</si>
  <si>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</si>
  <si>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</si>
  <si>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</si>
  <si>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</si>
  <si>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</si>
  <si>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</si>
  <si>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</si>
  <si>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</si>
  <si>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</si>
  <si>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</si>
  <si>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</si>
  <si>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</si>
  <si>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</si>
  <si>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</si>
  <si>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</si>
  <si>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</si>
  <si>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</si>
  <si>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</si>
  <si>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</si>
  <si>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</si>
  <si>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</si>
  <si>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</si>
  <si>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</si>
  <si>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</si>
  <si>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</si>
  <si>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</si>
  <si>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</si>
  <si>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</si>
  <si>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</si>
  <si>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</si>
  <si>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</si>
  <si>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</si>
  <si>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</si>
  <si>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</si>
  <si>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</si>
  <si>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</si>
  <si>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</si>
  <si>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</si>
  <si>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</si>
  <si>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</si>
  <si>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</si>
  <si>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</si>
  <si>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</si>
  <si>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</si>
  <si>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</si>
  <si>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</si>
  <si>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</si>
  <si>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</si>
  <si>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</si>
  <si>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</si>
  <si>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</si>
  <si>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</si>
  <si>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</si>
  <si>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</si>
  <si>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</si>
  <si>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</si>
  <si>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</si>
  <si>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</si>
  <si>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</si>
  <si>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</si>
  <si>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</si>
  <si>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</si>
  <si>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</si>
  <si>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</si>
  <si>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</si>
  <si>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</si>
  <si>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</si>
  <si>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</si>
  <si>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</si>
  <si>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</si>
  <si>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</si>
  <si>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</si>
  <si>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</si>
  <si>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</si>
  <si>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</si>
  <si>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</si>
  <si>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</si>
  <si>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</si>
  <si>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</si>
  <si>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</si>
  <si>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</si>
  <si>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</si>
  <si>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</si>
  <si>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</si>
  <si>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</si>
  <si>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</si>
  <si>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</si>
  <si>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</si>
  <si>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</si>
  <si>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</si>
  <si>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</si>
  <si>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</si>
  <si>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</si>
  <si>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</si>
  <si>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</si>
  <si>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</si>
  <si>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</si>
  <si>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</si>
  <si>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</si>
  <si>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</si>
  <si>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</si>
  <si>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</si>
  <si>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</si>
  <si>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</si>
  <si>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</si>
  <si>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</si>
  <si>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</si>
  <si>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</si>
  <si>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</si>
  <si>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</si>
  <si>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</si>
  <si>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</si>
  <si>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</si>
  <si>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</si>
  <si>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</si>
  <si>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</si>
  <si>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</si>
  <si>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</si>
  <si>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</si>
  <si>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</si>
  <si>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</si>
  <si>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</si>
  <si>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</si>
  <si>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</si>
  <si>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</si>
  <si>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</si>
  <si>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</si>
  <si>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</si>
  <si>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</si>
  <si>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</si>
  <si>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</si>
  <si>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</si>
  <si>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</si>
  <si>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</si>
  <si>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</si>
  <si>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</si>
  <si>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</si>
  <si>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</si>
  <si>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</si>
  <si>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</si>
  <si>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</si>
  <si>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</si>
  <si>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</si>
  <si>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</si>
  <si>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</si>
  <si>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</si>
  <si>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</si>
  <si>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</si>
  <si>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</si>
  <si>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</si>
  <si>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</si>
  <si>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</si>
  <si>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</si>
  <si>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</si>
  <si>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</si>
  <si>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</si>
  <si>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</si>
  <si>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</si>
  <si>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</si>
  <si>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</si>
  <si>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</si>
  <si>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</si>
  <si>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</si>
  <si>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</si>
  <si>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</si>
  <si>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</si>
  <si>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</si>
  <si>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</si>
  <si>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</si>
  <si>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</si>
  <si>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</si>
  <si>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</si>
  <si>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</si>
  <si>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</si>
  <si>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</si>
  <si>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</si>
  <si>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</si>
  <si>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</si>
  <si>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</si>
  <si>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</si>
  <si>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</si>
  <si>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</si>
  <si>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</si>
  <si>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</si>
  <si>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</si>
  <si>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</si>
  <si>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</si>
  <si>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</si>
  <si>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</si>
  <si>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</si>
  <si>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</si>
  <si>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</si>
  <si>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</si>
  <si>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</si>
  <si>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</si>
  <si>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</si>
  <si>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</si>
  <si>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</si>
  <si>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</si>
  <si>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</si>
  <si>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</si>
  <si>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</si>
  <si>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</si>
  <si>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</si>
  <si>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</si>
  <si>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</si>
  <si>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</si>
  <si>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</si>
  <si>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</si>
  <si>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</si>
  <si>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</si>
  <si>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</si>
  <si>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</si>
  <si>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</si>
  <si>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</si>
  <si>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</si>
  <si>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</si>
  <si>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</si>
  <si>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</si>
  <si>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</si>
  <si>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</si>
  <si>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</si>
  <si>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</si>
  <si>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</si>
  <si>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</si>
  <si>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</si>
  <si>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</si>
  <si>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</si>
  <si>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</si>
  <si>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</si>
  <si>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</si>
  <si>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</si>
  <si>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</si>
  <si>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</si>
  <si>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</si>
  <si>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</si>
  <si>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</si>
  <si>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</si>
  <si>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</si>
  <si>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</si>
  <si>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</si>
  <si>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</si>
  <si>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</si>
  <si>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</si>
  <si>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</si>
  <si>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</si>
  <si>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</si>
  <si>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</si>
  <si>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</si>
  <si>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</si>
  <si>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</si>
  <si>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</si>
  <si>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</si>
  <si>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</si>
  <si>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</si>
  <si>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</si>
  <si>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</si>
  <si>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</si>
  <si>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</si>
  <si>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</si>
  <si>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</si>
  <si>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</si>
  <si>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</si>
  <si>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</si>
  <si>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</si>
  <si>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</si>
  <si>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</si>
  <si>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</si>
  <si>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</si>
  <si>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</si>
  <si>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</si>
  <si>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</si>
  <si>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</si>
  <si>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</si>
  <si>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</si>
  <si>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</si>
  <si>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</si>
  <si>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</si>
  <si>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</si>
  <si>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</si>
  <si>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</si>
  <si>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</si>
  <si>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</si>
  <si>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</si>
  <si>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</si>
  <si>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</si>
  <si>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</si>
  <si>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</si>
  <si>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</si>
  <si>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</si>
  <si>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</si>
  <si>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</si>
  <si>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</si>
  <si>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</si>
  <si>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</si>
  <si>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</si>
  <si>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</si>
  <si>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</si>
  <si>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</si>
  <si>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</si>
  <si>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</si>
  <si>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</si>
  <si>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</si>
  <si>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</si>
  <si>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</si>
  <si>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</si>
  <si>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</si>
  <si>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</si>
  <si>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</si>
  <si>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</si>
  <si>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</si>
  <si>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</si>
  <si>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</si>
  <si>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</si>
  <si>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</si>
  <si>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</si>
  <si>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</si>
  <si>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</si>
  <si>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</si>
  <si>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</si>
  <si>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</si>
  <si>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</si>
  <si>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</si>
  <si>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</si>
  <si>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</si>
  <si>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</si>
  <si>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</si>
  <si>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</si>
  <si>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</si>
  <si>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</si>
  <si>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</si>
  <si>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</si>
  <si>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</si>
  <si>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</si>
  <si>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</si>
  <si>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</si>
  <si>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</si>
  <si>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</si>
  <si>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</si>
  <si>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</si>
  <si>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</si>
  <si>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</si>
  <si>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</si>
  <si>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</si>
  <si>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</si>
  <si>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</si>
  <si>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</si>
  <si>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</si>
  <si>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</si>
  <si>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</si>
  <si>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</si>
  <si>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</si>
  <si>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</si>
  <si>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</si>
  <si>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</si>
  <si>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</si>
  <si>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</si>
  <si>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</si>
  <si>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</si>
  <si>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</si>
  <si>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</si>
  <si>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</si>
  <si>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</si>
  <si>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</si>
  <si>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</si>
  <si>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</si>
  <si>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</si>
  <si>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</si>
  <si>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</si>
  <si>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</si>
  <si>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</si>
  <si>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</si>
  <si>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</si>
  <si>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</si>
  <si>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</si>
  <si>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</si>
  <si>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</si>
  <si>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</si>
  <si>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</si>
  <si>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</si>
  <si>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</si>
  <si>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</si>
  <si>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</si>
  <si>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</si>
  <si>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</si>
  <si>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</si>
  <si>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</si>
  <si>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</si>
  <si>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</si>
  <si>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</si>
  <si>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</si>
  <si>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</si>
  <si>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</si>
  <si>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</si>
  <si>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</si>
  <si>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</si>
  <si>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</si>
  <si>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</si>
  <si>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</si>
  <si>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</si>
  <si>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</si>
  <si>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</si>
  <si>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</si>
  <si>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</si>
  <si>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</si>
  <si>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</si>
  <si>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</si>
  <si>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</si>
  <si>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</si>
  <si>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</si>
  <si>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</si>
  <si>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</si>
  <si>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</si>
  <si>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</si>
  <si>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</si>
  <si>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</si>
  <si>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</si>
  <si>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</si>
  <si>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</si>
  <si>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</si>
  <si>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</si>
  <si>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</si>
  <si>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</si>
  <si>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</si>
  <si>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</si>
  <si>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</si>
  <si>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</si>
  <si>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</si>
  <si>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</si>
  <si>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</si>
  <si>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</si>
  <si>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</si>
  <si>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</si>
  <si>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</si>
  <si>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</si>
  <si>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</si>
  <si>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</si>
  <si>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</si>
  <si>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</si>
  <si>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</si>
  <si>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</si>
  <si>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</si>
  <si>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</si>
  <si>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</si>
  <si>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</si>
  <si>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</si>
  <si>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</si>
  <si>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</si>
  <si>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</si>
  <si>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</si>
  <si>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</si>
  <si>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</si>
  <si>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</si>
  <si>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</si>
  <si>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</si>
  <si>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</si>
  <si>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</si>
  <si>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</si>
  <si>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</si>
  <si>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</si>
  <si>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</si>
  <si>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</si>
  <si>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</si>
  <si>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</si>
  <si>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</si>
  <si>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</si>
  <si>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</si>
  <si>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</si>
  <si>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</si>
  <si>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</si>
  <si>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</si>
  <si>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</si>
  <si>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</si>
  <si>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</si>
  <si>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</si>
  <si>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</si>
  <si>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</si>
  <si>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</si>
  <si>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</si>
  <si>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</si>
  <si>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</si>
  <si>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</si>
  <si>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</si>
  <si>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</si>
  <si>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</si>
  <si>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</si>
  <si>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</si>
  <si>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</si>
  <si>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</si>
  <si>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</si>
  <si>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</si>
  <si>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</si>
  <si>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</si>
  <si>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</si>
  <si>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</si>
  <si>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</si>
  <si>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</si>
  <si>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</si>
  <si>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</si>
  <si>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</si>
  <si>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</si>
  <si>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</si>
  <si>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</si>
  <si>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</si>
  <si>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</si>
  <si>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</si>
  <si>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</si>
  <si>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</si>
  <si>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</si>
  <si>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</si>
  <si>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</si>
  <si>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</si>
  <si>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</si>
  <si>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</si>
  <si>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</si>
  <si>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</si>
  <si>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</si>
  <si>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</si>
  <si>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</si>
  <si>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</si>
  <si>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</si>
  <si>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</si>
  <si>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</si>
  <si>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</si>
  <si>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</si>
  <si>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</si>
  <si>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</si>
  <si>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</si>
  <si>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</si>
  <si>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</si>
  <si>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</si>
  <si>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</si>
  <si>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</si>
  <si>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</si>
  <si>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</si>
  <si>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</si>
  <si>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</si>
  <si>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</si>
  <si>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</si>
  <si>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</si>
  <si>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</si>
  <si>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</si>
  <si>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</si>
  <si>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</si>
  <si>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</si>
  <si>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</si>
  <si>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</si>
  <si>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</si>
  <si>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</si>
  <si>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</si>
  <si>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</si>
  <si>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</si>
  <si>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</si>
  <si>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</si>
  <si>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</si>
  <si>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</si>
  <si>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</si>
  <si>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</si>
  <si>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</si>
  <si>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</si>
  <si>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</si>
  <si>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</si>
  <si>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</si>
  <si>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</si>
  <si>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</si>
  <si>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</si>
  <si>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</si>
  <si>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</si>
  <si>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</si>
  <si>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</si>
  <si>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</si>
  <si>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</si>
  <si>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</si>
  <si>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</si>
  <si>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</si>
  <si>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</si>
  <si>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</si>
  <si>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</si>
  <si>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</si>
  <si>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</si>
  <si>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</si>
  <si>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</si>
  <si>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</si>
  <si>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</si>
  <si>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</si>
  <si>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</si>
  <si>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</si>
  <si>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</si>
  <si>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</si>
  <si>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</si>
  <si>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</si>
  <si>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</si>
  <si>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</si>
  <si>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</si>
  <si>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</si>
  <si>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</si>
  <si>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</si>
  <si>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</si>
  <si>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</si>
  <si>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</si>
  <si>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</si>
  <si>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</si>
  <si>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</si>
  <si>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</si>
  <si>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</si>
  <si>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</si>
  <si>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</si>
  <si>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</si>
  <si>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</si>
  <si>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</si>
  <si>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</si>
  <si>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</si>
  <si>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</si>
  <si>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</si>
  <si>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</si>
  <si>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</si>
  <si>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</si>
  <si>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</si>
  <si>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</si>
  <si>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</si>
  <si>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</si>
  <si>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</si>
  <si>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</si>
  <si>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</si>
  <si>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</si>
  <si>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</si>
  <si>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</si>
  <si>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</si>
  <si>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</si>
  <si>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</si>
  <si>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</si>
  <si>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</si>
  <si>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</si>
  <si>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</si>
  <si>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</si>
  <si>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</si>
  <si>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</si>
  <si>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</si>
  <si>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</si>
  <si>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</si>
  <si>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</si>
  <si>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</si>
  <si>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</si>
  <si>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</si>
  <si>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</si>
  <si>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</si>
  <si>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</si>
  <si>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</si>
  <si>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</si>
  <si>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</si>
  <si>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</si>
  <si>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</si>
  <si>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</si>
  <si>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</si>
  <si>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</si>
  <si>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</si>
  <si>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</si>
  <si>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</si>
  <si>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</si>
  <si>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</si>
  <si>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</si>
  <si>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</si>
  <si>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</si>
  <si>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</si>
  <si>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</si>
  <si>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</si>
  <si>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</si>
  <si>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</si>
  <si>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</si>
  <si>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</si>
  <si>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</si>
  <si>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</si>
  <si>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</si>
  <si>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</si>
  <si>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</si>
  <si>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</si>
  <si>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</si>
  <si>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</si>
  <si>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</si>
  <si>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</si>
  <si>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</si>
  <si>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</si>
  <si>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</si>
  <si>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</si>
  <si>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</si>
  <si>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</si>
  <si>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</si>
  <si>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</si>
  <si>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</si>
  <si>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</si>
  <si>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</si>
  <si>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</si>
  <si>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</si>
  <si>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</si>
  <si>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</si>
  <si>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</si>
  <si>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</si>
  <si>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</si>
  <si>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</si>
  <si>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</si>
  <si>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</si>
  <si>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</si>
  <si>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</si>
  <si>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</si>
  <si>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</si>
  <si>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</si>
  <si>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</si>
  <si>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</si>
  <si>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</si>
  <si>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</si>
  <si>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</si>
  <si>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</si>
  <si>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</si>
  <si>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</si>
  <si>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</si>
  <si>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</si>
  <si>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</si>
  <si>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</si>
  <si>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</si>
  <si>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</si>
  <si>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</si>
  <si>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</si>
  <si>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</si>
  <si>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</si>
  <si>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</si>
  <si>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</si>
  <si>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</si>
  <si>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</si>
  <si>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</si>
  <si>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</si>
  <si>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</si>
  <si>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</si>
  <si>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</si>
  <si>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</si>
  <si>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</si>
  <si>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</si>
  <si>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</si>
  <si>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</si>
  <si>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</si>
  <si>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</si>
  <si>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</si>
  <si>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</si>
  <si>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</si>
  <si>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</si>
  <si>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</si>
  <si>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</si>
  <si>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</si>
  <si>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</si>
  <si>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</si>
  <si>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</si>
  <si>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</si>
  <si>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</si>
  <si>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</si>
  <si>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</si>
  <si>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</si>
  <si>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</si>
  <si>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</si>
  <si>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</si>
  <si>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</si>
  <si>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</si>
  <si>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</si>
  <si>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</si>
  <si>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</si>
  <si>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</si>
  <si>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</si>
  <si>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</si>
  <si>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</si>
  <si>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</si>
  <si>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</si>
  <si>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</si>
  <si>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</si>
  <si>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</si>
  <si>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</si>
  <si>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</si>
  <si>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</si>
  <si>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</si>
  <si>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</si>
  <si>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</si>
  <si>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</si>
  <si>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</si>
  <si>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</si>
  <si>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</si>
  <si>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</si>
  <si>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</si>
  <si>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</si>
  <si>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</si>
  <si>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</si>
  <si>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</si>
  <si>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</si>
  <si>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</si>
  <si>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</si>
  <si>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</si>
  <si>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</si>
  <si>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</si>
  <si>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</si>
  <si>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</si>
  <si>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</si>
  <si>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</si>
  <si>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</si>
  <si>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</si>
  <si>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</si>
  <si>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</si>
  <si>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</si>
  <si>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</si>
  <si>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</si>
  <si>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</si>
  <si>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</si>
  <si>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</si>
  <si>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</si>
  <si>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</si>
  <si>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</si>
  <si>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</si>
  <si>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</si>
  <si>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</si>
  <si>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</si>
  <si>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</si>
  <si>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</si>
  <si>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</si>
  <si>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</si>
  <si>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</si>
  <si>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</si>
  <si>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</si>
  <si>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</si>
  <si>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</si>
  <si>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</si>
  <si>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</si>
  <si>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</si>
  <si>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</si>
  <si>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</si>
  <si>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</si>
  <si>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</si>
  <si>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</si>
  <si>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</si>
  <si>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</si>
  <si>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</si>
  <si>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</si>
  <si>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</si>
  <si>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</si>
  <si>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</si>
  <si>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</si>
  <si>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</si>
  <si>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</si>
  <si>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</si>
  <si>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</si>
  <si>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</si>
  <si>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</si>
  <si>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</si>
  <si>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</si>
  <si>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</si>
  <si>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</si>
  <si>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</si>
  <si>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</si>
  <si>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</si>
  <si>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</si>
  <si>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</si>
  <si>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</si>
  <si>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</si>
  <si>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</si>
  <si>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</si>
  <si>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</si>
  <si>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</si>
  <si>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</si>
  <si>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</si>
  <si>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</si>
  <si>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</si>
  <si>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</si>
  <si>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</si>
  <si>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</si>
  <si>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</si>
  <si>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</si>
  <si>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</si>
  <si>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</si>
  <si>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</si>
  <si>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</si>
  <si>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</si>
  <si>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</si>
  <si>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</si>
  <si>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</si>
  <si>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</si>
  <si>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</si>
  <si>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</si>
  <si>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</si>
  <si>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</si>
  <si>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</si>
  <si>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</si>
  <si>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</si>
  <si>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</si>
  <si>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</si>
  <si>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</si>
  <si>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</si>
  <si>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</si>
  <si>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</si>
  <si>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</si>
  <si>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</si>
  <si>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</si>
  <si>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</si>
  <si>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</si>
  <si>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</si>
  <si>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</si>
  <si>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</si>
  <si>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</si>
  <si>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</si>
  <si>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</si>
  <si>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</si>
  <si>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</si>
  <si>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</si>
  <si>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</si>
  <si>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</si>
  <si>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</si>
  <si>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</si>
  <si>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</si>
  <si>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</si>
  <si>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</si>
  <si>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</si>
  <si>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</si>
  <si>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</si>
  <si>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</si>
  <si>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</si>
  <si>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</si>
  <si>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</si>
  <si>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</si>
  <si>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</si>
  <si>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</si>
  <si>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</si>
  <si>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</si>
  <si>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</si>
  <si>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</si>
  <si>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</si>
  <si>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</si>
  <si>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</si>
  <si>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</si>
  <si>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</si>
  <si>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</si>
  <si>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</si>
  <si>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</si>
  <si>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</si>
  <si>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</si>
  <si>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</si>
  <si>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</si>
  <si>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</si>
  <si>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</si>
  <si>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</si>
  <si>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</si>
  <si>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</si>
  <si>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</si>
  <si>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</si>
  <si>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</si>
  <si>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</si>
  <si>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</si>
  <si>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</si>
  <si>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</si>
  <si>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</si>
  <si>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</si>
  <si>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</si>
  <si>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</si>
  <si>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</si>
  <si>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</si>
  <si>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</si>
  <si>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</si>
  <si>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</si>
  <si>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</si>
  <si>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</si>
  <si>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</si>
  <si>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</si>
  <si>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</si>
  <si>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</si>
  <si>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</si>
  <si>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</si>
  <si>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</si>
  <si>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</si>
  <si>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</si>
  <si>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</si>
  <si>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</si>
  <si>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</si>
  <si>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</si>
  <si>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</si>
  <si>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</si>
  <si>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</si>
  <si>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</si>
  <si>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</si>
  <si>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</si>
  <si>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</si>
  <si>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</si>
  <si>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</si>
  <si>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</si>
  <si>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</si>
  <si>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</si>
  <si>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</si>
  <si>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</si>
  <si>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</si>
  <si>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</si>
  <si>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</si>
  <si>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</si>
  <si>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</si>
  <si>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</si>
  <si>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</si>
  <si>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</si>
  <si>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</si>
  <si>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</si>
  <si>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</si>
  <si>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</si>
  <si>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</si>
  <si>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</si>
  <si>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</si>
  <si>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</si>
  <si>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</si>
  <si>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</si>
  <si>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</si>
  <si>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</si>
  <si>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</si>
  <si>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</si>
  <si>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</si>
  <si>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</si>
  <si>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</si>
  <si>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</si>
  <si>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</si>
  <si>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</si>
  <si>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</si>
  <si>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</si>
  <si>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</si>
  <si>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</si>
  <si>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</si>
  <si>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</si>
  <si>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</si>
  <si>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</si>
  <si>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</si>
  <si>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</si>
  <si>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</si>
  <si>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</si>
  <si>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</si>
  <si>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</si>
  <si>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</si>
  <si>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</si>
  <si>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</si>
  <si>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</si>
  <si>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</si>
  <si>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</si>
  <si>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</si>
  <si>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</si>
  <si>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</si>
  <si>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</si>
  <si>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</si>
  <si>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</si>
  <si>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</si>
  <si>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</si>
  <si>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</si>
  <si>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</si>
  <si>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</si>
  <si>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</si>
  <si>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</si>
  <si>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</si>
  <si>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</si>
  <si>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</si>
  <si>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</si>
  <si>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</si>
  <si>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</si>
  <si>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</si>
  <si>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</si>
  <si>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</si>
  <si>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</si>
  <si>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</si>
  <si>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</si>
  <si>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</si>
  <si>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</si>
  <si>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</si>
  <si>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</si>
  <si>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</si>
  <si>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</si>
  <si>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</si>
  <si>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</si>
  <si>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</si>
  <si>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</si>
  <si>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</si>
  <si>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</si>
  <si>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</si>
  <si>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</si>
  <si>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</si>
  <si>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</si>
  <si>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</si>
  <si>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</si>
  <si>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</si>
  <si>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</si>
  <si>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</si>
  <si>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</si>
  <si>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</si>
  <si>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</si>
  <si>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</si>
  <si>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</si>
  <si>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</si>
  <si>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</si>
  <si>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</si>
  <si>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</si>
  <si>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</si>
  <si>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</si>
  <si>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</si>
  <si>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</si>
  <si>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</si>
  <si>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</si>
  <si>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</si>
  <si>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</si>
  <si>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</si>
  <si>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</si>
  <si>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</si>
  <si>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</si>
  <si>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</si>
  <si>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</si>
  <si>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</si>
  <si>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</si>
  <si>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</si>
  <si>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</si>
  <si>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</si>
  <si>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</si>
  <si>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</si>
  <si>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</si>
  <si>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</si>
  <si>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</si>
  <si>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</si>
  <si>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</si>
  <si>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</si>
  <si>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</si>
  <si>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</si>
  <si>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</si>
  <si>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</si>
  <si>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</si>
  <si>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</si>
  <si>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</si>
  <si>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</si>
  <si>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</si>
  <si>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</si>
  <si>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</si>
  <si>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</si>
  <si>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</si>
  <si>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</si>
  <si>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</si>
  <si>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</si>
  <si>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</si>
  <si>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</si>
  <si>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</si>
  <si>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</si>
  <si>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</si>
  <si>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</si>
  <si>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</si>
  <si>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</si>
  <si>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</si>
  <si>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</si>
  <si>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</si>
  <si>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</si>
  <si>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</si>
  <si>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</si>
  <si>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</si>
  <si>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</si>
  <si>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</si>
  <si>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</si>
  <si>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</si>
  <si>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</si>
  <si>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</si>
  <si>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</si>
  <si>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</si>
  <si>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</si>
  <si>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</si>
  <si>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</si>
  <si>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</si>
  <si>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</si>
  <si>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</si>
  <si>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</si>
  <si>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</si>
  <si>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</si>
  <si>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</si>
  <si>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</si>
  <si>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</si>
  <si>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</si>
  <si>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</si>
  <si>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</si>
  <si>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</si>
  <si>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</si>
  <si>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</si>
  <si>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</si>
  <si>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</si>
  <si>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</si>
  <si>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</si>
  <si>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</si>
  <si>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</si>
  <si>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</si>
  <si>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</si>
  <si>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</si>
  <si>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</si>
  <si>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</si>
  <si>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</si>
  <si>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</si>
  <si>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</si>
  <si>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</si>
  <si>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</si>
  <si>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</si>
  <si>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</si>
  <si>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</si>
  <si>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</si>
  <si>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</si>
  <si>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</si>
  <si>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</si>
  <si>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</si>
  <si>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</si>
  <si>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</si>
  <si>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</si>
  <si>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</si>
  <si>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</si>
  <si>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</si>
  <si>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</si>
  <si>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</si>
  <si>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</si>
  <si>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</si>
  <si>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</si>
  <si>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</si>
  <si>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</si>
  <si>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</si>
  <si>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</si>
  <si>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</si>
  <si>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</si>
  <si>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</si>
  <si>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</si>
  <si>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</si>
  <si>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</si>
  <si>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</si>
  <si>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</si>
  <si>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</si>
  <si>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</si>
  <si>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</si>
  <si>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</si>
  <si>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</si>
  <si>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</si>
  <si>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</si>
  <si>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</si>
  <si>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</si>
  <si>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</si>
  <si>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</si>
  <si>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</si>
  <si>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</si>
  <si>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</si>
  <si>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</si>
  <si>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</si>
  <si>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</si>
  <si>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</si>
  <si>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</si>
  <si>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</si>
  <si>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</si>
  <si>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</si>
  <si>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</si>
  <si>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</si>
  <si>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</si>
  <si>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</si>
  <si>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</si>
  <si>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</si>
  <si>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</si>
  <si>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</si>
  <si>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</si>
  <si>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</si>
  <si>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</si>
  <si>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</si>
  <si>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</si>
  <si>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</si>
  <si>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</si>
  <si>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</si>
  <si>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</si>
  <si>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</si>
  <si>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</si>
  <si>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</si>
  <si>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</si>
  <si>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</si>
  <si>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</si>
  <si>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</si>
  <si>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</si>
  <si>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</si>
  <si>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</si>
  <si>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</si>
  <si>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</si>
  <si>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</si>
  <si>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</si>
  <si>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</si>
  <si>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</si>
  <si>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</si>
  <si>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</si>
  <si>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</si>
  <si>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</si>
  <si>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</si>
  <si>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</si>
  <si>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</si>
  <si>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</si>
  <si>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</si>
  <si>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</si>
  <si>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</si>
  <si>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</si>
  <si>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</si>
  <si>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</si>
  <si>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</si>
  <si>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</si>
  <si>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</si>
  <si>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</si>
  <si>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</si>
  <si>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</si>
  <si>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</si>
  <si>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</si>
  <si>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</si>
  <si>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</si>
  <si>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</si>
  <si>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</si>
  <si>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</si>
  <si>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</si>
  <si>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</si>
  <si>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</si>
  <si>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</si>
  <si>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</si>
  <si>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</si>
  <si>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</si>
  <si>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</si>
  <si>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</si>
  <si>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</si>
  <si>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</si>
  <si>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</si>
  <si>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</si>
  <si>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</si>
  <si>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</si>
  <si>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</si>
  <si>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</si>
  <si>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</si>
  <si>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</si>
  <si>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</si>
  <si>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</si>
  <si>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</si>
  <si>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</si>
  <si>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</si>
  <si>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</si>
  <si>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</si>
  <si>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</si>
  <si>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</si>
  <si>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</si>
  <si>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</si>
  <si>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</si>
  <si>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</si>
  <si>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</si>
  <si>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</si>
  <si>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</si>
  <si>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</si>
  <si>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</si>
  <si>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</si>
  <si>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</si>
  <si>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</si>
  <si>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</si>
  <si>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</si>
  <si>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</si>
  <si>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</si>
  <si>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</si>
  <si>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</si>
  <si>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</si>
  <si>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</si>
  <si>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</si>
  <si>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</si>
  <si>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</si>
  <si>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</si>
  <si>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</si>
  <si>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</si>
  <si>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</si>
  <si>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</si>
  <si>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</si>
  <si>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</si>
  <si>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</si>
  <si>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</si>
  <si>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</si>
  <si>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</si>
  <si>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</si>
  <si>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</si>
  <si>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</si>
  <si>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</si>
  <si>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</si>
  <si>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</si>
  <si>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</si>
  <si>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</si>
  <si>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</si>
  <si>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</si>
  <si>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</si>
  <si>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</si>
  <si>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</si>
  <si>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</si>
  <si>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</si>
  <si>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</si>
  <si>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</si>
  <si>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</si>
  <si>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</si>
  <si>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</si>
  <si>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</si>
  <si>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</si>
  <si>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</si>
  <si>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</si>
  <si>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</si>
  <si>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</si>
  <si>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</si>
  <si>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</si>
  <si>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</si>
  <si>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</si>
  <si>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</si>
  <si>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</si>
  <si>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</si>
  <si>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</si>
  <si>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</si>
  <si>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</si>
  <si>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</si>
  <si>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</si>
  <si>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</si>
  <si>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</si>
  <si>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</si>
  <si>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</si>
  <si>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</si>
  <si>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</si>
  <si>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</si>
  <si>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</si>
  <si>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</si>
  <si>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</si>
  <si>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</si>
  <si>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</si>
  <si>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</si>
  <si>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</si>
  <si>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</si>
  <si>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</si>
  <si>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</si>
  <si>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</si>
  <si>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</si>
  <si>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</si>
  <si>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</si>
  <si>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</si>
  <si>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</si>
  <si>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</si>
  <si>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</si>
  <si>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</si>
  <si>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</si>
  <si>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</si>
  <si>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</si>
  <si>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</si>
  <si>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</si>
  <si>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</si>
  <si>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</si>
  <si>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</si>
  <si>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</si>
  <si>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</si>
  <si>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</si>
  <si>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</si>
  <si>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</si>
  <si>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</si>
  <si>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</si>
  <si>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</si>
  <si>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</si>
  <si>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</si>
  <si>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</si>
  <si>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</si>
  <si>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</si>
  <si>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</si>
  <si>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</si>
  <si>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</si>
  <si>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</si>
  <si>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</si>
  <si>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</si>
  <si>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</si>
  <si>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</si>
  <si>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</si>
  <si>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</si>
  <si>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</si>
  <si>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</si>
  <si>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</si>
  <si>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</si>
  <si>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</si>
  <si>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</si>
  <si>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</si>
  <si>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</si>
  <si>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</si>
  <si>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</si>
  <si>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</si>
  <si>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</si>
  <si>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</si>
  <si>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</si>
  <si>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</si>
  <si>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</si>
  <si>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</si>
  <si>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</si>
  <si>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</si>
  <si>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</si>
  <si>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</si>
  <si>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</si>
  <si>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</si>
  <si>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</si>
  <si>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</si>
  <si>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</si>
  <si>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</si>
  <si>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</si>
  <si>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</si>
  <si>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</si>
  <si>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</si>
  <si>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</si>
  <si>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</si>
  <si>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</si>
  <si>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</si>
  <si>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</si>
  <si>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</si>
  <si>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</si>
  <si>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</si>
  <si>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</si>
  <si>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</si>
  <si>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</si>
  <si>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</si>
  <si>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</si>
  <si>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</si>
  <si>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</si>
  <si>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</si>
  <si>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</si>
  <si>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</si>
  <si>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</si>
  <si>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</si>
  <si>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</si>
  <si>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</si>
  <si>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</si>
  <si>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</si>
  <si>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</si>
  <si>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</si>
  <si>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</si>
  <si>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</si>
  <si>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</si>
  <si>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</si>
  <si>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</si>
  <si>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</si>
  <si>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</si>
  <si>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</si>
  <si>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</si>
  <si>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</si>
  <si>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</si>
  <si>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</si>
  <si>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</si>
  <si>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</si>
  <si>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</si>
  <si>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</si>
  <si>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</si>
  <si>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</si>
  <si>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</si>
  <si>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</si>
  <si>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</si>
  <si>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</si>
  <si>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</si>
  <si>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</si>
  <si>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</si>
  <si>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</si>
  <si>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</si>
  <si>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</si>
  <si>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</si>
  <si>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</si>
  <si>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</si>
  <si>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</si>
  <si>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</si>
  <si>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</si>
  <si>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</si>
  <si>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</si>
  <si>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</si>
  <si>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</si>
  <si>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</si>
  <si>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</si>
  <si>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</si>
  <si>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</si>
  <si>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</si>
  <si>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</si>
  <si>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</si>
  <si>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</si>
  <si>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</si>
  <si>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</si>
  <si>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</si>
  <si>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</si>
  <si>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</si>
  <si>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</si>
  <si>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</si>
  <si>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</si>
  <si>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</si>
  <si>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</si>
  <si>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</si>
  <si>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</si>
  <si>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</si>
  <si>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</si>
  <si>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</si>
  <si>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</si>
  <si>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</si>
  <si>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</si>
  <si>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</si>
  <si>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</si>
  <si>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</si>
  <si>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</si>
  <si>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</si>
  <si>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</si>
  <si>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</si>
  <si>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</si>
  <si>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</si>
  <si>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</si>
  <si>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</si>
  <si>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</si>
  <si>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</si>
  <si>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</si>
  <si>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</si>
  <si>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</si>
  <si>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</si>
  <si>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</si>
  <si>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</si>
  <si>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</si>
  <si>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</si>
  <si>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</si>
  <si>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</si>
  <si>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</si>
  <si>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</si>
  <si>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</si>
  <si>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</si>
  <si>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</si>
  <si>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</si>
  <si>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</si>
  <si>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</si>
  <si>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</si>
  <si>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</si>
  <si>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</si>
  <si>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</si>
  <si>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</si>
  <si>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</si>
  <si>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</si>
  <si>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</si>
  <si>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</si>
  <si>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</si>
  <si>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</si>
  <si>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</si>
  <si>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</si>
  <si>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</si>
  <si>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</si>
  <si>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</si>
  <si>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</si>
  <si>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</si>
  <si>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</si>
  <si>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</si>
  <si>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</si>
  <si>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</si>
  <si>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</si>
  <si>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</si>
  <si>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</si>
  <si>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</si>
  <si>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</si>
  <si>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</si>
  <si>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</si>
  <si>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</si>
  <si>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</si>
  <si>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</si>
  <si>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</si>
  <si>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</si>
  <si>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</si>
  <si>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</si>
  <si>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</si>
  <si>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</si>
  <si>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</si>
  <si>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</si>
  <si>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</si>
  <si>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</si>
  <si>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</si>
  <si>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</si>
  <si>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</si>
  <si>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</si>
  <si>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</si>
  <si>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</si>
  <si>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</si>
  <si>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</si>
  <si>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</si>
  <si>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</si>
  <si>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</si>
  <si>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</si>
  <si>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</si>
  <si>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</si>
  <si>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</si>
  <si>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</si>
  <si>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</si>
  <si>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</si>
  <si>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</si>
  <si>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</si>
  <si>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</si>
  <si>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</si>
  <si>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</si>
  <si>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</si>
  <si>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</si>
  <si>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</si>
  <si>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</si>
  <si>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</si>
  <si>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</si>
  <si>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</si>
  <si>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</si>
  <si>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</si>
  <si>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</si>
  <si>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</si>
  <si>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</si>
  <si>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</si>
  <si>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</si>
  <si>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</si>
  <si>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</si>
  <si>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</si>
  <si>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</si>
  <si>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</si>
  <si>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</si>
  <si>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</si>
  <si>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</si>
  <si>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</si>
  <si>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</si>
  <si>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</si>
  <si>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</si>
  <si>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</si>
  <si>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</si>
  <si>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</si>
  <si>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</si>
  <si>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</si>
  <si>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</si>
  <si>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</si>
  <si>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</si>
  <si>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</si>
  <si>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</si>
  <si>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</si>
  <si>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</si>
  <si>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</si>
  <si>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</si>
  <si>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</si>
  <si>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</si>
  <si>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</si>
  <si>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</si>
  <si>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</si>
  <si>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</si>
  <si>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</si>
  <si>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</si>
  <si>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</si>
  <si>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</si>
  <si>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</si>
  <si>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</si>
  <si>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</si>
  <si>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</si>
  <si>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</si>
  <si>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</si>
  <si>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</si>
  <si>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</si>
  <si>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</si>
  <si>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</si>
  <si>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</si>
  <si>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</si>
  <si>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</si>
  <si>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</si>
  <si>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</si>
  <si>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</si>
  <si>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</si>
  <si>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</si>
  <si>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</si>
  <si>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</si>
  <si>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</si>
  <si>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</si>
  <si>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</si>
  <si>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</si>
  <si>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</si>
  <si>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</si>
  <si>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</si>
  <si>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</si>
  <si>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</si>
  <si>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</si>
  <si>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</si>
  <si>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</si>
  <si>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</si>
  <si>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</si>
  <si>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</si>
  <si>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</si>
  <si>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</si>
  <si>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</si>
  <si>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</si>
  <si>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</si>
  <si>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</si>
  <si>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</si>
  <si>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</si>
  <si>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</si>
  <si>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</si>
  <si>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</si>
  <si>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</si>
  <si>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</si>
  <si>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</si>
  <si>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</si>
  <si>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</si>
  <si>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</si>
  <si>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</si>
  <si>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</si>
  <si>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</si>
  <si>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</si>
  <si>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</si>
  <si>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</si>
  <si>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</si>
  <si>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</si>
  <si>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</si>
  <si>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</si>
  <si>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</si>
  <si>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</si>
  <si>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</si>
  <si>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</si>
  <si>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</si>
  <si>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</si>
  <si>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</si>
  <si>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</si>
  <si>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</si>
  <si>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</si>
  <si>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</si>
  <si>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</si>
  <si>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</si>
  <si>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</si>
  <si>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</si>
  <si>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</si>
  <si>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</si>
  <si>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</si>
  <si>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</si>
  <si>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</si>
  <si>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</si>
  <si>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</si>
  <si>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</si>
  <si>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</si>
  <si>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</si>
  <si>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</si>
  <si>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</si>
  <si>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</si>
  <si>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</si>
  <si>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</si>
  <si>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</si>
  <si>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</si>
  <si>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</si>
  <si>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</si>
  <si>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</si>
  <si>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</si>
  <si>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</si>
  <si>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</si>
  <si>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</si>
  <si>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</si>
  <si>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</si>
  <si>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</si>
  <si>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</si>
  <si>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</si>
  <si>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</si>
  <si>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</si>
  <si>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</si>
  <si>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</si>
  <si>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</si>
  <si>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</si>
  <si>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</si>
  <si>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</si>
  <si>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</si>
  <si>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</si>
  <si>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</si>
  <si>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</si>
  <si>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</si>
  <si>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</si>
  <si>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</si>
  <si>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</si>
  <si>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</si>
  <si>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</si>
  <si>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</si>
  <si>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</si>
  <si>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</si>
  <si>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</si>
  <si>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</si>
  <si>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</si>
  <si>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</si>
  <si>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</si>
  <si>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</si>
  <si>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</si>
  <si>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</si>
  <si>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</si>
  <si>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</si>
  <si>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</si>
  <si>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</si>
  <si>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</si>
  <si>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</si>
  <si>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</si>
  <si>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</si>
  <si>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</si>
  <si>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</si>
  <si>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</si>
  <si>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</si>
  <si>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</si>
  <si>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</si>
  <si>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</si>
  <si>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</si>
  <si>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</si>
  <si>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</si>
  <si>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</si>
  <si>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</si>
  <si>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</si>
  <si>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</si>
  <si>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</si>
  <si>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</si>
  <si>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</si>
  <si>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</si>
  <si>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</si>
  <si>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</si>
  <si>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</si>
  <si>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</si>
  <si>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</si>
  <si>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</si>
  <si>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</si>
  <si>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</si>
  <si>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</si>
  <si>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</si>
  <si>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</si>
  <si>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</si>
  <si>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</si>
  <si>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</si>
  <si>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</si>
  <si>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</si>
  <si>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</si>
  <si>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</si>
  <si>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</si>
  <si>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</si>
  <si>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</si>
  <si>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</si>
  <si>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</si>
  <si>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</si>
  <si>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</si>
  <si>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</si>
  <si>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</si>
  <si>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</si>
  <si>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</si>
  <si>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</si>
  <si>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</si>
  <si>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</si>
  <si>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</si>
  <si>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</si>
  <si>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</si>
  <si>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</si>
  <si>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</si>
  <si>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</si>
  <si>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</si>
  <si>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</si>
  <si>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</si>
  <si>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</si>
  <si>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</si>
  <si>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</si>
  <si>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</si>
  <si>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</si>
  <si>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</si>
  <si>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</si>
  <si>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</si>
  <si>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</si>
  <si>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</si>
  <si>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</si>
  <si>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</si>
  <si>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</si>
  <si>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</si>
  <si>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</si>
  <si>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</si>
  <si>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</si>
  <si>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</si>
  <si>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</si>
  <si>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</si>
  <si>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</si>
  <si>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</si>
  <si>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</si>
  <si>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</si>
  <si>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</si>
  <si>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</si>
  <si>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</si>
  <si>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</si>
  <si>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</si>
  <si>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</si>
  <si>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</si>
  <si>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</si>
  <si>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</si>
  <si>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</si>
  <si>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</si>
  <si>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</si>
  <si>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</si>
  <si>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</si>
  <si>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</si>
  <si>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</si>
  <si>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</si>
  <si>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</si>
  <si>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</si>
  <si>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</si>
  <si>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</si>
  <si>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</si>
  <si>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</si>
  <si>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</si>
  <si>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</si>
  <si>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</si>
  <si>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</si>
  <si>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</si>
  <si>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</si>
  <si>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</si>
  <si>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</si>
  <si>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</si>
  <si>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</si>
  <si>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</si>
  <si>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</si>
  <si>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</si>
  <si>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</si>
  <si>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</si>
  <si>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</si>
  <si>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</si>
  <si>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</si>
  <si>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</si>
  <si>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</si>
  <si>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</si>
  <si>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</si>
  <si>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</si>
  <si>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</si>
  <si>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</si>
  <si>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</si>
  <si>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</si>
  <si>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</si>
  <si>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</si>
  <si>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</si>
  <si>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</si>
  <si>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</si>
  <si>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</si>
  <si>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</si>
  <si>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</si>
  <si>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</si>
  <si>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</si>
  <si>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</si>
  <si>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</si>
  <si>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</si>
  <si>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</si>
  <si>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</si>
  <si>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</si>
  <si>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</si>
  <si>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</si>
  <si>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</si>
  <si>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</si>
  <si>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</si>
  <si>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</si>
  <si>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</si>
  <si>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</si>
  <si>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</si>
  <si>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</si>
  <si>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</si>
  <si>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</si>
  <si>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</si>
  <si>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</si>
  <si>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</si>
  <si>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</si>
  <si>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</si>
  <si>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</si>
  <si>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</si>
  <si>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</si>
  <si>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</si>
  <si>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</si>
  <si>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</si>
  <si>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</si>
  <si>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</si>
  <si>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</si>
  <si>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</si>
  <si>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</si>
  <si>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</si>
  <si>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</si>
  <si>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</si>
  <si>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</si>
  <si>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</si>
  <si>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</si>
  <si>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</si>
  <si>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</si>
  <si>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</si>
  <si>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</si>
  <si>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</si>
  <si>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</si>
  <si>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</si>
  <si>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</si>
  <si>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</si>
  <si>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</si>
  <si>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</si>
  <si>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</si>
  <si>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</si>
  <si>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</si>
  <si>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</si>
  <si>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</si>
  <si>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</si>
  <si>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</si>
  <si>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</si>
  <si>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</si>
  <si>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</si>
  <si>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</si>
  <si>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</si>
  <si>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</si>
  <si>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</si>
  <si>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</si>
  <si>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</si>
  <si>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</si>
  <si>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</si>
  <si>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</si>
  <si>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</si>
  <si>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</si>
  <si>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</si>
  <si>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</si>
  <si>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</si>
  <si>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</si>
  <si>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</si>
  <si>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</si>
  <si>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</si>
  <si>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</si>
  <si>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</si>
  <si>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</si>
  <si>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</si>
  <si>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</si>
  <si>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</si>
  <si>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</si>
  <si>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</si>
  <si>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</si>
  <si>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</si>
  <si>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</si>
  <si>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</si>
  <si>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</si>
  <si>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</si>
  <si>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</si>
  <si>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</si>
  <si>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</si>
  <si>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</si>
  <si>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</si>
  <si>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</si>
  <si>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</si>
  <si>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</si>
  <si>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</si>
  <si>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</si>
  <si>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</si>
  <si>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</si>
  <si>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</si>
  <si>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</si>
  <si>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</si>
  <si>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</si>
  <si>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</si>
  <si>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</si>
  <si>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</si>
  <si>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</si>
  <si>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</si>
  <si>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</si>
  <si>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</si>
  <si>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</si>
  <si>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</si>
  <si>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</si>
  <si>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</si>
  <si>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</si>
  <si>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</si>
  <si>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</si>
  <si>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</si>
  <si>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</si>
  <si>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</si>
  <si>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</si>
  <si>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</si>
  <si>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</si>
  <si>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</si>
  <si>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</si>
  <si>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</si>
  <si>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</si>
  <si>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</si>
  <si>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</si>
  <si>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</si>
  <si>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</si>
  <si>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</si>
  <si>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</si>
  <si>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</si>
  <si>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</si>
  <si>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</si>
  <si>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</si>
  <si>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</si>
  <si>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</si>
  <si>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</si>
  <si>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</si>
  <si>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</si>
  <si>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</si>
  <si>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</si>
  <si>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</si>
  <si>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</si>
  <si>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</si>
  <si>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</si>
  <si>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</si>
  <si>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</si>
  <si>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</si>
  <si>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</si>
  <si>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</si>
  <si>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</si>
  <si>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</si>
  <si>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</si>
  <si>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</si>
  <si>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</si>
  <si>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</si>
  <si>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</si>
  <si>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</si>
  <si>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</si>
  <si>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</si>
  <si>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</si>
  <si>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</si>
  <si>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</si>
  <si>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</si>
  <si>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</si>
  <si>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</si>
  <si>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</si>
  <si>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</si>
  <si>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</si>
  <si>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</si>
  <si>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</si>
  <si>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</si>
  <si>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</si>
  <si>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</si>
  <si>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</si>
  <si>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</si>
  <si>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</si>
  <si>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</si>
  <si>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</si>
  <si>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</si>
  <si>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</si>
  <si>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</si>
  <si>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</si>
  <si>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</si>
  <si>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</si>
  <si>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</si>
  <si>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</si>
  <si>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</si>
  <si>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</si>
  <si>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</si>
  <si>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</si>
  <si>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</si>
  <si>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</si>
  <si>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</si>
  <si>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</si>
  <si>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</si>
  <si>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</si>
  <si>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</si>
  <si>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</si>
  <si>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</si>
  <si>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</si>
  <si>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</si>
  <si>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</si>
  <si>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</si>
  <si>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</si>
  <si>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</si>
  <si>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</si>
  <si>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</si>
  <si>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</si>
  <si>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</si>
  <si>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</si>
  <si>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</si>
  <si>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</si>
  <si>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</si>
  <si>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</si>
  <si>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</si>
  <si>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</si>
  <si>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</si>
  <si>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</si>
  <si>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</si>
  <si>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</si>
  <si>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</si>
  <si>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</si>
  <si>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</si>
  <si>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</si>
  <si>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</si>
  <si>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</si>
  <si>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</si>
  <si>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</si>
  <si>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</si>
  <si>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</si>
  <si>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</si>
  <si>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</si>
  <si>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</si>
  <si>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</si>
  <si>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</si>
  <si>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</si>
  <si>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</si>
  <si>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</si>
  <si>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</si>
  <si>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</si>
  <si>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</si>
  <si>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</si>
  <si>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</si>
  <si>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</si>
  <si>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</si>
  <si>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</si>
  <si>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</si>
  <si>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</si>
  <si>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</si>
  <si>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</si>
  <si>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</si>
  <si>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</si>
  <si>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</si>
  <si>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</si>
  <si>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</si>
  <si>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</si>
  <si>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</si>
  <si>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</si>
  <si>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</si>
  <si>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</si>
  <si>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</si>
  <si>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</si>
  <si>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</si>
  <si>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</si>
  <si>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</si>
  <si>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</si>
  <si>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</si>
  <si>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</si>
  <si>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</si>
  <si>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</si>
  <si>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</si>
  <si>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</si>
  <si>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</si>
  <si>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</si>
  <si>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</si>
  <si>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</si>
  <si>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</si>
  <si>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</si>
  <si>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</si>
  <si>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</si>
  <si>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</si>
  <si>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</si>
  <si>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</si>
  <si>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</si>
  <si>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</si>
  <si>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</si>
  <si>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</si>
  <si>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</si>
  <si>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</si>
  <si>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</si>
  <si>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</si>
  <si>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</si>
  <si>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</si>
  <si>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</si>
  <si>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</si>
  <si>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</si>
  <si>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</si>
  <si>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</si>
  <si>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</si>
  <si>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</si>
  <si>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</si>
  <si>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</si>
  <si>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</si>
  <si>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</si>
  <si>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</si>
  <si>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</si>
  <si>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</si>
  <si>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</si>
  <si>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</si>
  <si>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</si>
  <si>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</si>
  <si>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</si>
  <si>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</si>
  <si>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</si>
  <si>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</si>
  <si>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</si>
  <si>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</si>
  <si>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</si>
  <si>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</si>
  <si>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</si>
  <si>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</si>
  <si>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</si>
  <si>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</si>
  <si>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</si>
  <si>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</si>
  <si>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</si>
  <si>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</si>
  <si>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</si>
  <si>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</si>
  <si>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</si>
  <si>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</si>
  <si>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</si>
  <si>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</si>
  <si>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</si>
  <si>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</si>
  <si>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</si>
  <si>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</si>
  <si>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</si>
  <si>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</si>
  <si>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</si>
  <si>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</si>
  <si>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</si>
  <si>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</si>
  <si>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</si>
  <si>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</si>
  <si>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</si>
  <si>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</si>
  <si>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</si>
  <si>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</si>
  <si>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</si>
  <si>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</si>
  <si>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</si>
  <si>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</si>
  <si>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</si>
  <si>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</si>
  <si>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</si>
  <si>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</si>
  <si>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</si>
  <si>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</si>
  <si>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</si>
  <si>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</si>
  <si>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</si>
  <si>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</si>
  <si>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</si>
  <si>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</si>
  <si>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</si>
  <si>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</si>
  <si>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</si>
  <si>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</si>
  <si>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</si>
  <si>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</si>
  <si>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</si>
  <si>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</si>
  <si>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</si>
  <si>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</si>
  <si>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</si>
  <si>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</si>
  <si>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</si>
  <si>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</si>
  <si>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</si>
  <si>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</si>
  <si>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</si>
  <si>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</si>
  <si>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</si>
  <si>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</si>
  <si>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</si>
  <si>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</si>
  <si>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</si>
  <si>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</si>
  <si>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</si>
  <si>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</si>
  <si>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</si>
  <si>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</si>
  <si>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</si>
  <si>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</si>
  <si>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</si>
  <si>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</si>
  <si>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</si>
  <si>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</si>
  <si>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</si>
  <si>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</si>
  <si>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</si>
  <si>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</si>
  <si>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</si>
  <si>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</si>
  <si>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</si>
  <si>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</si>
  <si>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</si>
  <si>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</si>
  <si>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</si>
  <si>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</si>
  <si>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</si>
  <si>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</si>
  <si>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</si>
  <si>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</si>
  <si>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</si>
  <si>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</si>
  <si>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</si>
  <si>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</si>
  <si>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</si>
  <si>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</si>
  <si>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</si>
  <si>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</si>
  <si>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</si>
  <si>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</si>
  <si>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</si>
  <si>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</si>
  <si>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</si>
  <si>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</si>
  <si>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</si>
  <si>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</si>
  <si>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</si>
  <si>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</si>
  <si>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</si>
  <si>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</si>
  <si>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</si>
  <si>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</si>
  <si>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</si>
  <si>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</si>
  <si>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</si>
  <si>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</si>
  <si>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</si>
  <si>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</si>
  <si>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</si>
  <si>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</si>
  <si>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</si>
  <si>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</si>
  <si>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</si>
  <si>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</si>
  <si>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</si>
  <si>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</si>
  <si>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</si>
  <si>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</si>
  <si>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</si>
  <si>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</si>
  <si>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</si>
  <si>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</si>
  <si>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</si>
  <si>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</si>
  <si>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</si>
  <si>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</si>
  <si>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</si>
  <si>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</si>
  <si>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</si>
  <si>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</si>
  <si>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</si>
  <si>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</si>
  <si>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</si>
  <si>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</si>
  <si>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</si>
  <si>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</si>
  <si>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</si>
  <si>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</si>
  <si>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</si>
  <si>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</si>
  <si>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</si>
  <si>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</si>
  <si>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</si>
  <si>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</si>
  <si>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</si>
  <si>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</si>
  <si>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</si>
  <si>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</si>
  <si>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</si>
  <si>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</si>
  <si>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</si>
  <si>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</si>
  <si>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</si>
  <si>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</si>
  <si>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</si>
  <si>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</si>
  <si>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</si>
  <si>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</si>
  <si>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</si>
  <si>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</si>
  <si>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</si>
  <si>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</si>
  <si>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</si>
  <si>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</si>
  <si>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</si>
  <si>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</si>
  <si>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</si>
  <si>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</si>
  <si>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</si>
  <si>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</si>
  <si>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</si>
  <si>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</si>
  <si>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</si>
  <si>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</si>
  <si>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</si>
  <si>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</si>
  <si>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</si>
  <si>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</si>
  <si>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</si>
  <si>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</si>
  <si>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</si>
  <si>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</si>
  <si>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</si>
  <si>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</si>
  <si>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</si>
  <si>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</si>
  <si>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</si>
  <si>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</si>
  <si>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</si>
  <si>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</si>
  <si>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</si>
  <si>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</si>
  <si>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</si>
  <si>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</si>
  <si>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</si>
  <si>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</si>
  <si>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</si>
  <si>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</si>
  <si>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</si>
  <si>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</si>
  <si>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</si>
  <si>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</si>
  <si>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</si>
  <si>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</si>
  <si>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</si>
  <si>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</si>
  <si>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</si>
  <si>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</si>
  <si>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</si>
  <si>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</si>
  <si>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</si>
  <si>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</si>
  <si>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</si>
  <si>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</si>
  <si>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</si>
  <si>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</si>
  <si>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</si>
  <si>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</si>
  <si>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</si>
  <si>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</si>
  <si>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</si>
  <si>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</si>
  <si>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</si>
  <si>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</si>
  <si>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</si>
  <si>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</si>
  <si>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</si>
  <si>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</si>
  <si>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</si>
  <si>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</si>
  <si>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</si>
  <si>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</si>
  <si>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</si>
  <si>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</si>
  <si>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</si>
  <si>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</si>
  <si>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</si>
  <si>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</si>
  <si>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</si>
  <si>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</si>
  <si>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</si>
  <si>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</si>
  <si>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</si>
  <si>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</si>
  <si>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</si>
  <si>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</si>
  <si>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</si>
  <si>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</si>
  <si>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</si>
  <si>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</si>
  <si>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</si>
  <si>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</si>
  <si>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</si>
  <si>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</si>
  <si>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</si>
  <si>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</si>
  <si>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</si>
  <si>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</si>
  <si>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</si>
  <si>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</si>
  <si>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</si>
  <si>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</si>
  <si>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</si>
  <si>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</si>
  <si>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</si>
  <si>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</si>
  <si>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</si>
  <si>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</si>
  <si>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</si>
  <si>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</si>
  <si>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</si>
  <si>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</si>
  <si>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</si>
  <si>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</si>
  <si>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</si>
  <si>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</si>
  <si>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</si>
  <si>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</si>
  <si>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</si>
  <si>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</si>
  <si>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</si>
  <si>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</si>
  <si>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</si>
  <si>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</si>
  <si>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</si>
  <si>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</si>
  <si>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</si>
  <si>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</si>
  <si>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</si>
  <si>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</si>
  <si>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</si>
  <si>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</si>
  <si>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</si>
  <si>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</si>
  <si>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</si>
  <si>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</si>
  <si>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</si>
  <si>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</si>
  <si>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</si>
  <si>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</si>
  <si>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</si>
  <si>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</si>
  <si>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</si>
  <si>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</si>
  <si>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</si>
  <si>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</si>
  <si>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</si>
  <si>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</si>
  <si>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</si>
  <si>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</si>
  <si>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</si>
  <si>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</si>
  <si>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</si>
  <si>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</si>
  <si>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</si>
  <si>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</si>
  <si>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</si>
  <si>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</si>
  <si>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</si>
  <si>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</si>
  <si>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</si>
  <si>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</si>
  <si>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</si>
  <si>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</si>
  <si>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</si>
  <si>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</si>
  <si>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</si>
  <si>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</si>
  <si>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</si>
  <si>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</si>
  <si>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</si>
  <si>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</si>
  <si>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</si>
  <si>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</si>
  <si>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</si>
  <si>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</si>
  <si>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</si>
  <si>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</si>
  <si>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</si>
  <si>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</si>
  <si>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</si>
  <si>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</si>
  <si>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</si>
  <si>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</si>
  <si>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</si>
  <si>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</si>
  <si>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</si>
  <si>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</si>
  <si>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</si>
  <si>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</si>
  <si>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</si>
  <si>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</si>
  <si>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</si>
  <si>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</si>
  <si>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</si>
  <si>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</si>
  <si>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</si>
  <si>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</si>
  <si>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</si>
  <si>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</si>
  <si>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</si>
  <si>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</si>
  <si>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</si>
  <si>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</si>
  <si>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</si>
  <si>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</si>
  <si>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</si>
  <si>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</si>
  <si>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</si>
  <si>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</si>
  <si>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</si>
  <si>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</si>
  <si>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</si>
  <si>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</si>
  <si>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</si>
  <si>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</si>
  <si>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</si>
  <si>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</si>
  <si>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</si>
  <si>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</si>
  <si>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</si>
  <si>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</si>
  <si>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</si>
  <si>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</si>
  <si>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</si>
  <si>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</si>
  <si>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</si>
  <si>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</si>
  <si>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</si>
  <si>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</si>
  <si>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</si>
  <si>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</si>
  <si>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</si>
  <si>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</si>
  <si>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</si>
  <si>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</si>
  <si>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</si>
  <si>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</si>
  <si>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</si>
  <si>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</si>
  <si>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</si>
  <si>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</si>
  <si>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</si>
  <si>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</si>
  <si>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</si>
  <si>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</si>
  <si>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</si>
  <si>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</si>
  <si>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</si>
  <si>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</si>
  <si>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</si>
  <si>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</si>
  <si>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</si>
  <si>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</si>
  <si>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</si>
  <si>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</si>
  <si>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</si>
  <si>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</si>
  <si>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</si>
  <si>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</si>
  <si>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</si>
  <si>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</si>
  <si>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</si>
  <si>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</si>
  <si>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</si>
  <si>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</si>
  <si>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</si>
  <si>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</si>
  <si>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</si>
  <si>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</si>
  <si>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</si>
  <si>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</si>
  <si>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</si>
  <si>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</si>
  <si>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</si>
  <si>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</si>
  <si>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</si>
  <si>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</si>
  <si>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</si>
  <si>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</si>
  <si>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</si>
  <si>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</si>
  <si>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</si>
  <si>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</si>
  <si>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</si>
  <si>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</si>
  <si>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</si>
  <si>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</si>
  <si>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</si>
  <si>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</si>
  <si>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</si>
  <si>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</si>
  <si>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</si>
  <si>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</si>
  <si>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</si>
  <si>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</si>
  <si>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</si>
  <si>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</si>
  <si>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</si>
  <si>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</si>
  <si>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</si>
  <si>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</si>
  <si>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</si>
  <si>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</si>
  <si>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</si>
  <si>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</si>
  <si>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</si>
  <si>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</si>
  <si>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</si>
  <si>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</si>
  <si>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</si>
  <si>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</si>
  <si>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</si>
  <si>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</si>
  <si>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</si>
  <si>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</si>
  <si>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</si>
  <si>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</si>
  <si>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</si>
  <si>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</si>
  <si>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</si>
  <si>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</si>
  <si>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</si>
  <si>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</si>
  <si>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</si>
  <si>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</si>
  <si>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</si>
  <si>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</si>
  <si>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</si>
  <si>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</si>
  <si>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</si>
  <si>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</si>
  <si>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</si>
  <si>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</si>
  <si>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</si>
  <si>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</si>
  <si>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</si>
  <si>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</si>
  <si>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</si>
  <si>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</si>
  <si>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</si>
  <si>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</si>
  <si>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</si>
  <si>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</si>
  <si>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</si>
  <si>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</si>
  <si>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</si>
  <si>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</si>
  <si>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</si>
  <si>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</si>
  <si>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</si>
  <si>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</si>
  <si>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</si>
  <si>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</si>
  <si>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</si>
  <si>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</si>
  <si>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</si>
  <si>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</si>
  <si>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</si>
  <si>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</si>
  <si>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</si>
  <si>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</si>
  <si>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</si>
  <si>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</si>
  <si>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</si>
  <si>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</si>
  <si>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</si>
  <si>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</si>
  <si>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</si>
  <si>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</si>
  <si>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</si>
  <si>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</si>
  <si>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</si>
  <si>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</si>
  <si>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</si>
  <si>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</si>
  <si>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</si>
  <si>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</si>
  <si>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</si>
  <si>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</si>
  <si>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</si>
  <si>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</si>
  <si>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</si>
  <si>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</si>
  <si>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</si>
  <si>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</si>
  <si>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</si>
  <si>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</si>
  <si>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</si>
  <si>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</si>
  <si>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</si>
  <si>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</si>
  <si>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</si>
  <si>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</si>
  <si>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</si>
  <si>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</si>
  <si>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</si>
  <si>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</si>
  <si>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</si>
  <si>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</si>
  <si>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</si>
  <si>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</si>
  <si>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</si>
  <si>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</si>
  <si>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</si>
  <si>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</si>
  <si>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</si>
  <si>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</si>
  <si>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</si>
  <si>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</si>
  <si>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</si>
  <si>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</si>
  <si>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</si>
  <si>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</si>
  <si>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</si>
  <si>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</si>
  <si>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</si>
  <si>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</si>
  <si>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</si>
  <si>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</si>
  <si>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</si>
  <si>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</si>
  <si>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</si>
  <si>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</si>
  <si>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</si>
  <si>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</si>
  <si>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</si>
  <si>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</si>
  <si>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</si>
  <si>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</si>
  <si>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</si>
  <si>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</si>
  <si>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</si>
  <si>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</si>
  <si>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</si>
  <si>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</si>
  <si>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</si>
  <si>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</si>
  <si>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</si>
  <si>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</si>
  <si>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</si>
  <si>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</si>
  <si>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</si>
  <si>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</si>
  <si>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</si>
  <si>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</si>
  <si>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</si>
  <si>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</si>
  <si>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</si>
  <si>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</si>
  <si>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</si>
  <si>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</si>
  <si>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</si>
  <si>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</si>
  <si>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</si>
  <si>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</si>
  <si>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</si>
  <si>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</si>
  <si>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</si>
  <si>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</si>
  <si>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</si>
  <si>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</si>
  <si>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</si>
  <si>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</si>
  <si>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</si>
  <si>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</si>
  <si>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</si>
  <si>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</si>
  <si>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</si>
  <si>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</si>
  <si>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</si>
  <si>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</si>
  <si>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</si>
  <si>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</si>
  <si>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</si>
  <si>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</si>
  <si>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</si>
  <si>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</si>
  <si>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</si>
  <si>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</si>
  <si>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</si>
  <si>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</si>
  <si>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</si>
  <si>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</si>
  <si>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</si>
  <si>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</si>
  <si>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</si>
  <si>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</si>
  <si>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</si>
  <si>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</si>
  <si>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</si>
  <si>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</si>
  <si>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</si>
  <si>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</si>
  <si>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</si>
  <si>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</si>
  <si>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</si>
  <si>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</si>
  <si>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</si>
  <si>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</si>
  <si>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</si>
  <si>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</si>
  <si>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</si>
  <si>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</si>
  <si>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</si>
  <si>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</si>
  <si>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</si>
  <si>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</si>
  <si>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</si>
  <si>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</si>
  <si>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</si>
  <si>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</si>
  <si>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</si>
  <si>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</si>
  <si>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</si>
  <si>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</si>
  <si>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</si>
  <si>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</si>
  <si>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</si>
  <si>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</si>
  <si>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</si>
  <si>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</si>
  <si>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</si>
  <si>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</si>
  <si>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</si>
  <si>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</si>
  <si>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</si>
  <si>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</si>
  <si>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</si>
  <si>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</si>
  <si>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</si>
  <si>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</si>
  <si>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</si>
  <si>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</si>
  <si>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</si>
  <si>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</si>
  <si>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</si>
  <si>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</si>
  <si>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</si>
  <si>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</si>
  <si>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</si>
  <si>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</si>
  <si>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</si>
  <si>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</si>
  <si>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</si>
  <si>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</si>
  <si>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</si>
  <si>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</si>
  <si>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</si>
  <si>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</si>
  <si>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</si>
  <si>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</si>
  <si>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</si>
  <si>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</si>
  <si>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</si>
  <si>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</si>
  <si>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</si>
  <si>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</si>
  <si>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</si>
  <si>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</si>
  <si>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</si>
  <si>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</si>
  <si>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</si>
  <si>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</si>
  <si>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</si>
  <si>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</si>
  <si>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</si>
  <si>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</si>
  <si>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</si>
  <si>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</si>
  <si>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</si>
  <si>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</si>
  <si>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</si>
  <si>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</si>
  <si>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</si>
  <si>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</si>
  <si>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</si>
  <si>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</si>
  <si>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</si>
  <si>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</si>
  <si>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</si>
  <si>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</si>
  <si>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</si>
  <si>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</si>
  <si>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</si>
  <si>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</si>
  <si>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</si>
  <si>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</si>
  <si>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</si>
  <si>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</si>
  <si>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</si>
  <si>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</si>
  <si>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</si>
  <si>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</si>
  <si>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</si>
  <si>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</si>
  <si>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</si>
  <si>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</si>
  <si>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</si>
  <si>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</si>
  <si>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</si>
  <si>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</si>
  <si>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</si>
  <si>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</si>
  <si>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</si>
  <si>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</si>
  <si>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</si>
  <si>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</si>
  <si>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</si>
  <si>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</si>
  <si>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</si>
  <si>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</si>
  <si>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</si>
  <si>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</si>
  <si>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</si>
  <si>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</si>
  <si>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</si>
  <si>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</si>
  <si>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</si>
  <si>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</si>
  <si>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</si>
  <si>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</si>
  <si>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</si>
  <si>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</si>
  <si>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</si>
  <si>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</si>
  <si>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</si>
  <si>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</si>
  <si>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</si>
  <si>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</si>
  <si>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</si>
  <si>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</si>
  <si>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</si>
  <si>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</si>
  <si>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</si>
  <si>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</si>
  <si>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</si>
  <si>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</si>
  <si>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</si>
  <si>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</si>
  <si>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</si>
  <si>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</si>
  <si>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</si>
  <si>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</si>
  <si>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</si>
  <si>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</si>
  <si>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</si>
  <si>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</si>
  <si>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</si>
  <si>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</si>
  <si>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</si>
  <si>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</si>
  <si>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</si>
  <si>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</si>
  <si>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</si>
  <si>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</si>
  <si>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</si>
  <si>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</si>
  <si>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</si>
  <si>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</si>
  <si>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</si>
  <si>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</si>
  <si>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</si>
  <si>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</si>
  <si>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</si>
  <si>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</si>
  <si>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</si>
  <si>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</si>
  <si>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</si>
  <si>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</si>
  <si>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</si>
  <si>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</si>
  <si>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</si>
  <si>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</si>
  <si>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</si>
  <si>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</si>
  <si>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</si>
  <si>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</si>
  <si>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</si>
  <si>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</si>
  <si>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</si>
  <si>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</si>
  <si>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</si>
  <si>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</si>
  <si>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</si>
  <si>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</si>
  <si>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</si>
  <si>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</si>
  <si>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</si>
  <si>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</si>
  <si>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</si>
  <si>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</si>
  <si>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</si>
  <si>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</si>
  <si>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</si>
  <si>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</si>
  <si>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</si>
  <si>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</si>
  <si>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</si>
  <si>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</si>
  <si>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</si>
  <si>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</si>
  <si>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</si>
  <si>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</si>
  <si>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</si>
  <si>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</si>
  <si>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</si>
  <si>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</si>
  <si>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</si>
  <si>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</si>
  <si>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</si>
  <si>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</si>
  <si>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</si>
  <si>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</si>
  <si>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</si>
  <si>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</si>
  <si>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</si>
  <si>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</si>
  <si>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</si>
  <si>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</si>
  <si>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</si>
  <si>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</si>
  <si>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</si>
  <si>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</si>
  <si>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</si>
  <si>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</si>
  <si>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</si>
  <si>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</si>
  <si>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</si>
  <si>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</si>
  <si>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</si>
  <si>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</si>
  <si>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</si>
  <si>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</si>
  <si>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</si>
  <si>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</si>
  <si>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</si>
  <si>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</si>
  <si>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</si>
  <si>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</si>
  <si>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</si>
  <si>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</si>
  <si>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</si>
  <si>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</si>
  <si>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</si>
  <si>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</si>
  <si>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</si>
  <si>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</si>
  <si>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</si>
  <si>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</si>
  <si>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</si>
  <si>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</si>
  <si>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</si>
  <si>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</si>
  <si>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</si>
  <si>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</si>
  <si>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</si>
  <si>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</si>
  <si>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</si>
  <si>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</si>
  <si>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</si>
  <si>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</si>
  <si>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</si>
  <si>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</si>
  <si>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</si>
  <si>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</si>
  <si>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</si>
  <si>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</si>
  <si>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</si>
  <si>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</si>
  <si>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</si>
  <si>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</si>
  <si>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</si>
  <si>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</si>
  <si>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</si>
  <si>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</si>
  <si>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</si>
  <si>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</si>
  <si>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</si>
  <si>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</si>
  <si>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</si>
  <si>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</si>
  <si>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</si>
  <si>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</si>
  <si>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</si>
  <si>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</si>
  <si>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</si>
  <si>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</si>
  <si>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</si>
  <si>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</si>
  <si>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</si>
  <si>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</si>
  <si>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</si>
  <si>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</si>
  <si>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</si>
  <si>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</si>
  <si>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</si>
  <si>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</si>
  <si>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</si>
  <si>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</si>
  <si>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</si>
  <si>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</si>
  <si>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</si>
  <si>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</si>
  <si>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</si>
  <si>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</si>
  <si>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</si>
  <si>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</si>
  <si>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</si>
  <si>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</si>
  <si>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</si>
  <si>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</si>
  <si>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</si>
  <si>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</si>
  <si>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</si>
  <si>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</si>
  <si>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</si>
  <si>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</si>
  <si>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</si>
  <si>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</si>
  <si>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</si>
  <si>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</si>
  <si>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</si>
  <si>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</si>
  <si>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</si>
  <si>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</si>
  <si>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</si>
  <si>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</si>
  <si>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</si>
  <si>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</si>
  <si>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</si>
  <si>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</si>
  <si>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</si>
  <si>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</si>
  <si>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</si>
  <si>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</si>
  <si>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</si>
  <si>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</si>
  <si>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</si>
  <si>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</si>
  <si>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</si>
  <si>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</si>
  <si>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</si>
  <si>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</si>
  <si>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</si>
  <si>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</si>
  <si>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</si>
  <si>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</si>
  <si>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</si>
  <si>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</si>
  <si>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</si>
  <si>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</si>
  <si>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</si>
  <si>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</si>
  <si>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</si>
  <si>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</si>
  <si>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</si>
  <si>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</si>
  <si>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</si>
  <si>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</si>
  <si>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</si>
  <si>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</si>
  <si>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</si>
  <si>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</si>
  <si>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</si>
  <si>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</si>
  <si>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</si>
  <si>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</si>
  <si>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</si>
  <si>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</si>
  <si>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</si>
  <si>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</si>
  <si>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</si>
  <si>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</si>
  <si>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</si>
  <si>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</si>
  <si>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</si>
  <si>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</si>
  <si>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</si>
  <si>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</si>
  <si>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</si>
  <si>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</si>
  <si>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</si>
  <si>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</si>
  <si>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</si>
  <si>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</si>
  <si>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</si>
  <si>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</si>
  <si>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</si>
  <si>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</si>
  <si>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</si>
  <si>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</si>
  <si>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</si>
  <si>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</si>
  <si>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</si>
  <si>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</si>
  <si>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</si>
  <si>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</si>
  <si>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</si>
  <si>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</si>
  <si>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</si>
  <si>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</si>
  <si>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</si>
  <si>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</si>
  <si>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</si>
  <si>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</si>
  <si>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</si>
  <si>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</si>
  <si>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</si>
  <si>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</si>
  <si>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</si>
  <si>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</si>
  <si>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</si>
  <si>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</si>
  <si>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</si>
  <si>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</si>
  <si>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</si>
  <si>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</si>
  <si>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</si>
  <si>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</si>
  <si>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</si>
  <si>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</si>
  <si>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</si>
  <si>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</si>
  <si>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</si>
  <si>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</si>
  <si>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</si>
  <si>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</si>
  <si>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</si>
  <si>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</si>
  <si>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</si>
  <si>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</si>
  <si>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</si>
  <si>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</si>
  <si>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</si>
  <si>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</si>
  <si>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</si>
  <si>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</si>
  <si>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</si>
  <si>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</si>
  <si>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</si>
  <si>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</si>
  <si>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</si>
  <si>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</si>
  <si>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</si>
  <si>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</si>
  <si>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</si>
  <si>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</si>
  <si>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</si>
  <si>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</si>
  <si>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</si>
  <si>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</si>
  <si>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</si>
  <si>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</si>
  <si>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</si>
  <si>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</si>
  <si>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</si>
  <si>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</si>
  <si>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</si>
  <si>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</si>
  <si>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</si>
  <si>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</si>
  <si>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</si>
  <si>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</si>
  <si>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</si>
  <si>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</si>
  <si>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</si>
  <si>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</si>
  <si>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</si>
  <si>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</si>
  <si>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</si>
  <si>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</si>
  <si>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</si>
  <si>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</si>
  <si>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</si>
  <si>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</si>
  <si>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</si>
  <si>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</si>
  <si>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</si>
  <si>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</si>
  <si>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</si>
  <si>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</si>
  <si>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</si>
  <si>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</si>
  <si>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</si>
  <si>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</si>
  <si>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</si>
  <si>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</si>
  <si>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</si>
  <si>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</si>
  <si>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</si>
  <si>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</si>
  <si>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</si>
  <si>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</si>
  <si>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</si>
  <si>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</si>
  <si>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</si>
  <si>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</si>
  <si>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</si>
  <si>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</si>
  <si>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</si>
  <si>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</si>
  <si>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</si>
  <si>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</si>
  <si>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</si>
  <si>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</si>
  <si>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</si>
  <si>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</si>
  <si>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</si>
  <si>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</si>
  <si>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</si>
  <si>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</si>
  <si>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</si>
  <si>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</si>
  <si>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</si>
  <si>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</si>
  <si>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</si>
  <si>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</si>
  <si>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</si>
  <si>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</si>
  <si>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</si>
  <si>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</si>
  <si>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</si>
  <si>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</si>
  <si>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</si>
  <si>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</si>
  <si>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</si>
  <si>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</si>
  <si>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</si>
  <si>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</si>
  <si>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</si>
  <si>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</si>
  <si>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</si>
  <si>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</si>
  <si>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</si>
  <si>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</si>
  <si>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</si>
  <si>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</si>
  <si>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</si>
  <si>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</si>
  <si>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</si>
  <si>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</si>
  <si>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</si>
  <si>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</si>
  <si>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</si>
  <si>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</si>
  <si>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</si>
  <si>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</si>
  <si>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</si>
  <si>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</si>
  <si>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</si>
  <si>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</si>
  <si>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</si>
  <si>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</si>
  <si>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</si>
  <si>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</si>
  <si>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</si>
  <si>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</si>
  <si>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</si>
  <si>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</si>
  <si>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</si>
  <si>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</si>
  <si>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</si>
  <si>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</si>
  <si>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</si>
  <si>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</si>
  <si>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</si>
  <si>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</si>
  <si>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</si>
  <si>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</si>
  <si>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</si>
  <si>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</si>
  <si>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</si>
  <si>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</si>
  <si>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</si>
  <si>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</si>
  <si>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</si>
  <si>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</si>
  <si>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</si>
  <si>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</si>
  <si>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</si>
  <si>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</si>
  <si>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</si>
  <si>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</si>
  <si>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</si>
  <si>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</si>
  <si>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</si>
  <si>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</si>
  <si>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</si>
  <si>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</si>
  <si>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</si>
  <si>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</si>
  <si>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</si>
  <si>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</si>
  <si>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</si>
  <si>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</si>
  <si>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</si>
  <si>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</si>
  <si>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</si>
  <si>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</si>
  <si>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</si>
  <si>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</si>
  <si>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</si>
  <si>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</si>
  <si>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</si>
  <si>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</si>
  <si>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</si>
  <si>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</si>
  <si>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</si>
  <si>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</si>
  <si>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</si>
  <si>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</si>
  <si>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</si>
  <si>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</si>
  <si>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</si>
  <si>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</si>
  <si>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</si>
  <si>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</si>
  <si>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</si>
  <si>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</si>
  <si>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</si>
  <si>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</si>
  <si>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</si>
  <si>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</si>
  <si>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</si>
  <si>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</si>
  <si>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</si>
  <si>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</si>
  <si>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</si>
  <si>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</si>
  <si>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</si>
  <si>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</si>
  <si>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</si>
  <si>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</si>
  <si>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</si>
  <si>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</si>
  <si>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</si>
  <si>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</si>
  <si>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</si>
  <si>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</si>
  <si>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</si>
  <si>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</si>
  <si>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</si>
  <si>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</si>
  <si>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</si>
  <si>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</si>
  <si>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</si>
  <si>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</si>
  <si>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</si>
  <si>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</si>
  <si>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</si>
  <si>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</si>
  <si>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</si>
  <si>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</si>
  <si>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</si>
  <si>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</si>
  <si>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</si>
  <si>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</si>
  <si>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</si>
  <si>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</si>
  <si>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</si>
  <si>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</si>
  <si>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</si>
  <si>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</si>
  <si>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</si>
  <si>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</si>
  <si>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</si>
  <si>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</si>
  <si>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</si>
  <si>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</si>
  <si>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</si>
  <si>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</si>
  <si>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</si>
  <si>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</si>
  <si>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</si>
  <si>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</si>
  <si>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</si>
  <si>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</si>
  <si>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</si>
  <si>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</si>
  <si>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</si>
  <si>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</si>
  <si>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</si>
  <si>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</si>
  <si>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</si>
  <si>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</si>
  <si>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</si>
  <si>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</si>
  <si>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</si>
  <si>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</si>
  <si>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</si>
  <si>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</si>
  <si>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</si>
  <si>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</si>
  <si>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</si>
  <si>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</si>
  <si>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</si>
  <si>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</si>
  <si>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</si>
  <si>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</si>
  <si>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</si>
  <si>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</si>
  <si>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</si>
  <si>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</si>
  <si>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</si>
  <si>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</si>
  <si>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</si>
  <si>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</si>
  <si>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</si>
  <si>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</si>
  <si>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</si>
  <si>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</si>
  <si>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</si>
  <si>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</si>
  <si>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</si>
  <si>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</si>
  <si>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</si>
  <si>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</si>
  <si>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</si>
  <si>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</si>
  <si>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</si>
  <si>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</si>
  <si>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</si>
  <si>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</si>
  <si>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</si>
  <si>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</si>
  <si>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</si>
  <si>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</si>
  <si>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</si>
  <si>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</si>
  <si>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</si>
  <si>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</si>
  <si>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</si>
  <si>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</si>
  <si>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</si>
  <si>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</si>
  <si>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</si>
  <si>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</si>
  <si>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</si>
  <si>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</si>
  <si>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</si>
  <si>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</si>
  <si>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</si>
  <si>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</si>
  <si>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</si>
  <si>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</si>
  <si>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</si>
  <si>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</si>
  <si>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</si>
  <si>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</si>
  <si>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</si>
  <si>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</si>
  <si>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</si>
  <si>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</si>
  <si>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</si>
  <si>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</si>
  <si>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</si>
  <si>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</si>
  <si>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</si>
  <si>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</si>
  <si>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</si>
  <si>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</si>
  <si>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</si>
  <si>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</si>
  <si>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</si>
  <si>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</si>
  <si>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</si>
  <si>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</si>
  <si>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</si>
  <si>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</si>
  <si>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</si>
  <si>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</si>
  <si>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</si>
  <si>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</si>
  <si>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</si>
  <si>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</si>
  <si>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</si>
  <si>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</si>
  <si>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</si>
  <si>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</si>
  <si>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</si>
  <si>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</si>
  <si>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</si>
  <si>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</si>
  <si>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</si>
  <si>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</si>
  <si>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</si>
  <si>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</si>
  <si>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</si>
  <si>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</si>
  <si>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</si>
  <si>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</si>
  <si>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</si>
  <si>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</si>
  <si>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</si>
  <si>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</si>
  <si>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</si>
  <si>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</si>
  <si>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</si>
  <si>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</si>
  <si>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</si>
  <si>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</si>
  <si>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</si>
  <si>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</si>
  <si>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</si>
  <si>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</si>
  <si>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</si>
  <si>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</si>
  <si>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</si>
  <si>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</si>
  <si>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</si>
  <si>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</si>
  <si>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</si>
  <si>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</si>
  <si>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</si>
  <si>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</si>
  <si>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</si>
  <si>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</si>
  <si>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</si>
  <si>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</si>
  <si>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</si>
  <si>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</si>
  <si>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</si>
  <si>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</si>
  <si>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</si>
  <si>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</si>
  <si>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</si>
  <si>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</si>
  <si>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</si>
  <si>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</si>
  <si>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</si>
  <si>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</si>
  <si>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</si>
  <si>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</si>
  <si>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</si>
  <si>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</si>
  <si>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</si>
  <si>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</si>
  <si>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</si>
  <si>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</si>
  <si>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</si>
  <si>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</si>
  <si>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</si>
  <si>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</si>
  <si>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</si>
  <si>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</si>
  <si>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</si>
  <si>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</si>
  <si>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</si>
  <si>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</si>
  <si>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</si>
  <si>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</si>
  <si>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</si>
  <si>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</si>
  <si>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</si>
  <si>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</si>
  <si>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</si>
  <si>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</si>
  <si>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</si>
  <si>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</si>
  <si>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</si>
  <si>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</si>
  <si>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</si>
  <si>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</si>
  <si>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</si>
  <si>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</si>
  <si>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</si>
  <si>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</si>
  <si>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</si>
  <si>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</si>
  <si>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</si>
  <si>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</si>
  <si>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</si>
  <si>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</si>
  <si>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</si>
  <si>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</si>
  <si>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</si>
  <si>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</si>
  <si>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</si>
  <si>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</si>
  <si>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</si>
  <si>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</si>
  <si>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</si>
  <si>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</si>
  <si>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</si>
  <si>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</si>
  <si>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</si>
  <si>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</si>
  <si>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</si>
  <si>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</si>
  <si>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</si>
  <si>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</si>
  <si>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</si>
  <si>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</si>
  <si>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</si>
  <si>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</si>
  <si>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</si>
  <si>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</si>
  <si>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</si>
  <si>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</si>
  <si>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</si>
  <si>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</si>
  <si>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</si>
  <si>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</si>
  <si>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</si>
  <si>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</si>
  <si>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</si>
  <si>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</si>
  <si>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</si>
  <si>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</si>
  <si>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</si>
  <si>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</si>
  <si>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</si>
  <si>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</si>
  <si>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</si>
  <si>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</si>
  <si>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</si>
  <si>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</si>
  <si>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</si>
  <si>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</si>
  <si>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</si>
  <si>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</si>
  <si>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</si>
  <si>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</si>
  <si>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</si>
  <si>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</si>
  <si>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</si>
  <si>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</si>
  <si>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</si>
  <si>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</si>
  <si>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</si>
  <si>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</si>
  <si>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</si>
  <si>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</si>
  <si>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</si>
  <si>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</si>
  <si>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</si>
  <si>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</si>
  <si>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</si>
  <si>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</si>
  <si>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</si>
  <si>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</si>
  <si>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</si>
  <si>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</si>
  <si>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</si>
  <si>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</si>
  <si>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</si>
  <si>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</si>
  <si>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</si>
  <si>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</si>
  <si>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</si>
  <si>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</si>
  <si>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</si>
  <si>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</si>
  <si>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</si>
  <si>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</si>
  <si>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</si>
  <si>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</si>
  <si>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</si>
  <si>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</si>
  <si>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</si>
  <si>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</si>
  <si>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</si>
  <si>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</si>
  <si>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</si>
  <si>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</si>
  <si>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</si>
  <si>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</si>
  <si>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</si>
  <si>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</si>
  <si>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</si>
  <si>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</si>
  <si>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</si>
  <si>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</si>
  <si>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</si>
  <si>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</si>
  <si>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</si>
  <si>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</si>
  <si>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</si>
  <si>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</si>
  <si>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</si>
  <si>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</si>
  <si>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</si>
  <si>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</si>
  <si>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</si>
  <si>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</si>
  <si>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</si>
  <si>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</si>
  <si>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</si>
  <si>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</si>
  <si>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</si>
  <si>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</si>
  <si>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</si>
  <si>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</si>
  <si>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</si>
  <si>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</si>
  <si>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</si>
  <si>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</si>
  <si>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</si>
  <si>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</si>
  <si>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</si>
  <si>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</si>
  <si>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</si>
  <si>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</si>
  <si>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</si>
  <si>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</si>
  <si>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</si>
  <si>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</si>
  <si>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</si>
  <si>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</si>
  <si>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</si>
  <si>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</si>
  <si>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</si>
  <si>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</si>
  <si>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</si>
  <si>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</si>
  <si>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</si>
  <si>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</si>
  <si>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</si>
  <si>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</si>
  <si>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</si>
  <si>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</si>
  <si>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</si>
  <si>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</si>
  <si>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</si>
  <si>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</si>
  <si>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</si>
  <si>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</si>
  <si>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</si>
  <si>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</si>
  <si>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</si>
  <si>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</si>
  <si>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</si>
  <si>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</si>
  <si>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</si>
  <si>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</si>
  <si>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</si>
  <si>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</si>
  <si>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</si>
  <si>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</si>
  <si>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</si>
  <si>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</si>
  <si>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</si>
  <si>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</si>
  <si>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</si>
  <si>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</si>
  <si>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</si>
  <si>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</si>
  <si>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</si>
  <si>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</si>
  <si>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</si>
  <si>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</si>
  <si>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</si>
  <si>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</si>
  <si>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</si>
  <si>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</si>
  <si>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</si>
  <si>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</si>
  <si>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</si>
  <si>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</si>
  <si>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</si>
  <si>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</si>
  <si>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</si>
  <si>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</si>
  <si>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</si>
  <si>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</si>
  <si>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</si>
  <si>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</si>
  <si>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</si>
  <si>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</si>
  <si>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</si>
  <si>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</si>
  <si>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</si>
  <si>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</si>
  <si>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</si>
  <si>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</si>
  <si>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</si>
  <si>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</si>
  <si>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</si>
  <si>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</si>
  <si>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</si>
  <si>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</si>
  <si>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</si>
  <si>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</si>
  <si>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</si>
  <si>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</si>
  <si>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</si>
  <si>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</si>
  <si>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</si>
  <si>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</si>
  <si>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</si>
  <si>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</si>
  <si>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</si>
  <si>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</si>
  <si>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</si>
  <si>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</si>
  <si>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</si>
  <si>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</si>
  <si>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</si>
  <si>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</si>
  <si>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</si>
  <si>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</si>
  <si>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</si>
  <si>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</si>
  <si>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</si>
  <si>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</si>
  <si>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</si>
  <si>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</si>
  <si>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</si>
  <si>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</si>
  <si>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</si>
  <si>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</si>
  <si>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</si>
  <si>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</si>
  <si>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</si>
  <si>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</si>
  <si>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</si>
  <si>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</si>
  <si>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</si>
  <si>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</si>
  <si>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</si>
  <si>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</si>
  <si>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</si>
  <si>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</si>
  <si>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</si>
  <si>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</si>
  <si>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</si>
  <si>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</si>
  <si>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</si>
  <si>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</si>
  <si>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</si>
  <si>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</si>
  <si>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</si>
  <si>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</si>
  <si>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</si>
  <si>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</si>
  <si>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</si>
  <si>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</si>
  <si>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</si>
  <si>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</si>
  <si>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</si>
  <si>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</si>
  <si>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</si>
  <si>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</si>
  <si>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</si>
  <si>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</si>
  <si>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</si>
  <si>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</si>
  <si>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</si>
  <si>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</si>
  <si>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</si>
  <si>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</si>
  <si>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</si>
  <si>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</si>
  <si>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</si>
  <si>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</si>
  <si>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</si>
  <si>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</si>
  <si>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</si>
  <si>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</si>
  <si>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</si>
  <si>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</si>
  <si>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</si>
  <si>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</si>
  <si>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</si>
  <si>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</si>
  <si>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</si>
  <si>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</si>
  <si>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</si>
  <si>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</si>
  <si>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</si>
  <si>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</si>
  <si>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</si>
  <si>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</si>
  <si>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</si>
  <si>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</si>
  <si>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</si>
  <si>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</si>
  <si>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</si>
  <si>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</si>
  <si>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</si>
  <si>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</si>
  <si>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</si>
  <si>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</si>
  <si>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</si>
  <si>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</si>
  <si>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</si>
  <si>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</si>
  <si>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</si>
  <si>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</si>
  <si>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</si>
  <si>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</si>
  <si>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</si>
  <si>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</si>
  <si>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</si>
  <si>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</si>
  <si>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</si>
  <si>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</si>
  <si>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</si>
  <si>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</si>
  <si>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</si>
  <si>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</si>
  <si>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</si>
  <si>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</si>
  <si>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</si>
  <si>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</si>
  <si>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</si>
  <si>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</si>
  <si>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</si>
  <si>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</si>
  <si>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</si>
  <si>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</si>
  <si>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</si>
  <si>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</si>
  <si>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</si>
  <si>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</si>
  <si>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</si>
  <si>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</si>
  <si>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</si>
  <si>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</si>
  <si>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</si>
  <si>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</si>
  <si>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</si>
  <si>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</si>
  <si>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</si>
  <si>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</si>
  <si>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</si>
  <si>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</si>
  <si>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</si>
  <si>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</si>
  <si>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</si>
  <si>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</si>
  <si>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</si>
  <si>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</si>
  <si>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</si>
  <si>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</si>
  <si>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</si>
  <si>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</si>
  <si>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</si>
  <si>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</si>
  <si>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</si>
  <si>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</si>
  <si>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</si>
  <si>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</si>
  <si>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</si>
  <si>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</si>
  <si>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</si>
  <si>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</si>
  <si>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</si>
  <si>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</si>
  <si>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</si>
  <si>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</si>
  <si>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</si>
  <si>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</si>
  <si>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</si>
  <si>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</si>
  <si>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</si>
  <si>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</si>
  <si>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</si>
  <si>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</si>
  <si>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</si>
  <si>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</si>
  <si>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</si>
  <si>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</si>
  <si>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</si>
  <si>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</si>
  <si>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</si>
  <si>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</si>
  <si>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</si>
  <si>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</si>
  <si>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</si>
  <si>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</si>
  <si>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</si>
  <si>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</si>
  <si>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</si>
  <si>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</si>
  <si>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</si>
  <si>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</si>
  <si>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</si>
  <si>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</si>
  <si>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</si>
  <si>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</si>
  <si>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</si>
  <si>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</si>
  <si>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</si>
  <si>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</si>
  <si>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</si>
  <si>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</si>
  <si>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</si>
  <si>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</si>
  <si>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</si>
  <si>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</si>
  <si>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</si>
  <si>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</si>
  <si>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</si>
  <si>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</si>
  <si>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</si>
  <si>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</si>
  <si>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</si>
  <si>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</si>
  <si>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</si>
  <si>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</si>
  <si>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</si>
  <si>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</si>
  <si>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</si>
  <si>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</si>
  <si>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</si>
  <si>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</si>
  <si>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</si>
  <si>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</si>
  <si>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</si>
  <si>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</si>
  <si>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</si>
  <si>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</si>
  <si>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</si>
  <si>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</si>
  <si>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</si>
  <si>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</si>
  <si>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</si>
  <si>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</si>
  <si>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</si>
  <si>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</si>
  <si>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</si>
  <si>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</si>
  <si>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</si>
  <si>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</si>
  <si>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</si>
  <si>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</si>
  <si>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</si>
  <si>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</si>
  <si>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</si>
  <si>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</si>
  <si>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</si>
  <si>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</si>
  <si>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</si>
  <si>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</si>
  <si>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</si>
  <si>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</si>
  <si>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</si>
  <si>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</si>
  <si>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</si>
  <si>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</si>
  <si>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</si>
  <si>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</si>
  <si>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</si>
  <si>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</si>
  <si>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</si>
  <si>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</si>
  <si>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</si>
  <si>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</si>
  <si>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</si>
  <si>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</si>
  <si>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</si>
  <si>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</si>
  <si>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</si>
  <si>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</si>
  <si>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</si>
  <si>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</si>
  <si>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</si>
  <si>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</si>
  <si>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</si>
  <si>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</si>
  <si>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</si>
  <si>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</si>
  <si>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</si>
  <si>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</si>
  <si>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</si>
  <si>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</si>
  <si>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</si>
  <si>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</si>
  <si>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</si>
  <si>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</si>
  <si>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</si>
  <si>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</si>
  <si>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</si>
  <si>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</si>
  <si>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</si>
  <si>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</si>
  <si>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</si>
  <si>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</si>
  <si>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</si>
  <si>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</si>
  <si>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</si>
  <si>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</si>
  <si>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</si>
  <si>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</si>
  <si>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</si>
  <si>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</si>
  <si>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</si>
  <si>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</si>
  <si>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</si>
  <si>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</si>
  <si>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</si>
  <si>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</si>
  <si>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</si>
  <si>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</si>
  <si>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</si>
  <si>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</si>
  <si>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</si>
  <si>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</si>
  <si>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</si>
  <si>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</si>
  <si>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</si>
  <si>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</si>
  <si>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</si>
  <si>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</si>
  <si>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</si>
  <si>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</si>
  <si>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</si>
  <si>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</si>
  <si>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</si>
  <si>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</si>
  <si>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</si>
  <si>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</si>
  <si>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</si>
  <si>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</si>
  <si>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</si>
  <si>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</si>
  <si>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</si>
  <si>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</si>
  <si>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</si>
  <si>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</si>
  <si>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</si>
  <si>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</si>
  <si>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</si>
  <si>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</si>
  <si>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</si>
  <si>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</si>
  <si>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</si>
  <si>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</si>
  <si>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</si>
  <si>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</si>
  <si>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</si>
  <si>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</si>
  <si>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</si>
  <si>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</si>
  <si>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</si>
  <si>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</si>
  <si>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</si>
  <si>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</si>
  <si>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</si>
  <si>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</si>
  <si>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</si>
  <si>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</si>
  <si>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</si>
  <si>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</si>
  <si>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</si>
  <si>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</si>
  <si>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</si>
  <si>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</si>
  <si>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</si>
  <si>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</si>
  <si>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</si>
  <si>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</si>
  <si>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</si>
  <si>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</si>
  <si>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</si>
  <si>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</si>
  <si>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</si>
  <si>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</si>
  <si>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</si>
  <si>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</si>
  <si>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</si>
  <si>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</si>
  <si>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</si>
  <si>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</si>
  <si>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</si>
  <si>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</si>
  <si>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</si>
  <si>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</si>
  <si>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</si>
  <si>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</si>
  <si>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</si>
  <si>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</si>
  <si>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</si>
  <si>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</si>
  <si>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</si>
  <si>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</si>
  <si>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</si>
  <si>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</si>
  <si>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</si>
  <si>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</si>
  <si>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</si>
  <si>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</si>
  <si>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</si>
  <si>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</si>
  <si>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</si>
  <si>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</si>
  <si>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</si>
  <si>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</si>
  <si>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</si>
  <si>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</si>
  <si>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</si>
  <si>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</si>
  <si>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</si>
  <si>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</si>
  <si>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</si>
  <si>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</si>
  <si>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</si>
  <si>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</si>
  <si>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</si>
  <si>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</si>
  <si>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</si>
  <si>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</si>
  <si>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</si>
  <si>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</si>
  <si>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</si>
  <si>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</si>
  <si>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</si>
  <si>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</si>
  <si>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</si>
  <si>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</si>
  <si>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</si>
  <si>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</si>
  <si>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</si>
  <si>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</si>
  <si>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</si>
  <si>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</si>
  <si>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</si>
  <si>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</si>
  <si>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</si>
  <si>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</si>
  <si>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</si>
  <si>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</si>
  <si>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</si>
  <si>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</si>
  <si>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</si>
  <si>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</si>
  <si>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</si>
  <si>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</si>
  <si>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</si>
  <si>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</si>
  <si>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</si>
  <si>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</si>
  <si>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</si>
  <si>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</si>
  <si>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</si>
  <si>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</si>
  <si>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</si>
  <si>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</si>
  <si>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</si>
  <si>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</si>
  <si>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</si>
  <si>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</si>
  <si>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</si>
  <si>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</si>
  <si>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</si>
  <si>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</si>
  <si>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</si>
  <si>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</si>
  <si>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</si>
  <si>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</si>
  <si>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</si>
  <si>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</si>
  <si>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</si>
  <si>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</si>
  <si>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</si>
  <si>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</si>
  <si>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</si>
  <si>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</si>
  <si>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</si>
  <si>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</si>
  <si>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</si>
  <si>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</si>
  <si>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</si>
  <si>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</si>
  <si>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</si>
  <si>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</si>
  <si>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</si>
  <si>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</si>
  <si>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</si>
  <si>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</si>
  <si>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</si>
  <si>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</si>
  <si>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</si>
  <si>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</si>
  <si>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</si>
  <si>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</si>
  <si>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</si>
  <si>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</si>
  <si>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</si>
  <si>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</si>
  <si>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</si>
  <si>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</si>
  <si>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</si>
  <si>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</si>
  <si>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</si>
  <si>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</si>
  <si>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</si>
  <si>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</si>
  <si>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</si>
  <si>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</si>
  <si>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</si>
  <si>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</si>
  <si>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</si>
  <si>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</si>
  <si>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</si>
  <si>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</si>
  <si>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</si>
  <si>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</si>
  <si>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</si>
  <si>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</si>
  <si>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</si>
  <si>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</si>
  <si>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</si>
  <si>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</si>
  <si>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</si>
  <si>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</si>
  <si>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</si>
  <si>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</si>
  <si>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</si>
  <si>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</si>
  <si>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</si>
  <si>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</si>
  <si>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</si>
  <si>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</si>
  <si>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</si>
  <si>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</si>
  <si>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</si>
  <si>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</si>
  <si>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</si>
  <si>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</si>
  <si>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</si>
  <si>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</si>
  <si>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</si>
  <si>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</si>
  <si>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</si>
  <si>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</si>
  <si>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</si>
  <si>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</si>
  <si>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</si>
  <si>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</si>
  <si>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</si>
  <si>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</si>
  <si>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</si>
  <si>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</si>
  <si>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</si>
  <si>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</si>
  <si>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</si>
  <si>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</si>
  <si>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</si>
  <si>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</si>
  <si>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</si>
  <si>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</si>
  <si>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</si>
  <si>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</si>
  <si>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</si>
  <si>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</si>
  <si>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</si>
  <si>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</si>
  <si>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</si>
  <si>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</si>
  <si>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</si>
  <si>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</si>
  <si>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</si>
  <si>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</si>
  <si>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</si>
  <si>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</si>
  <si>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</si>
  <si>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</si>
  <si>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</si>
  <si>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</si>
  <si>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</si>
  <si>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</si>
  <si>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</si>
  <si>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</si>
  <si>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</si>
  <si>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</si>
  <si>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</si>
  <si>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</si>
  <si>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</si>
  <si>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</si>
  <si>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</si>
  <si>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</si>
  <si>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</si>
  <si>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</si>
  <si>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</si>
  <si>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</si>
  <si>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</si>
  <si>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</si>
  <si>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</si>
  <si>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</si>
  <si>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</si>
  <si>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</si>
  <si>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</si>
  <si>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</si>
  <si>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</si>
  <si>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</si>
  <si>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</si>
  <si>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</si>
  <si>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</si>
  <si>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</si>
  <si>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</si>
  <si>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</si>
  <si>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</si>
  <si>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</si>
  <si>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</si>
  <si>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</si>
  <si>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</si>
  <si>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</si>
  <si>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</si>
  <si>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</si>
  <si>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</si>
  <si>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</si>
  <si>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</si>
  <si>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</si>
  <si>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</si>
  <si>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</si>
  <si>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</si>
  <si>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</si>
  <si>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</si>
  <si>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</si>
  <si>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</si>
  <si>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</si>
  <si>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</si>
  <si>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</si>
  <si>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</si>
  <si>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</si>
  <si>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</si>
  <si>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</si>
  <si>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</si>
  <si>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</si>
  <si>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</si>
  <si>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</si>
  <si>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</si>
  <si>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</si>
  <si>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</si>
  <si>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</si>
  <si>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</si>
  <si>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</si>
  <si>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</si>
  <si>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</si>
  <si>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</si>
  <si>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</si>
  <si>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</si>
  <si>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</si>
  <si>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</si>
  <si>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</si>
  <si>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</si>
  <si>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</si>
  <si>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</si>
  <si>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</si>
  <si>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</si>
  <si>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</si>
  <si>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</si>
  <si>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</si>
  <si>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</si>
  <si>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</si>
  <si>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</si>
  <si>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</si>
  <si>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</si>
  <si>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</si>
  <si>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</si>
  <si>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</si>
  <si>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</si>
  <si>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</si>
  <si>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</si>
  <si>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</si>
  <si>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</si>
  <si>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</si>
  <si>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</si>
  <si>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</si>
  <si>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</si>
  <si>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</si>
  <si>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</si>
  <si>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</si>
  <si>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</si>
  <si>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</si>
  <si>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</si>
  <si>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</si>
  <si>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</si>
  <si>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</si>
  <si>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</si>
  <si>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</si>
  <si>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</si>
  <si>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</si>
  <si>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</si>
  <si>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</si>
  <si>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</si>
  <si>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</si>
  <si>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</si>
  <si>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</si>
  <si>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</si>
  <si>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</si>
  <si>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</si>
  <si>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</si>
  <si>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</si>
  <si>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</si>
  <si>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</si>
  <si>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</si>
  <si>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</si>
  <si>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</si>
  <si>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</si>
  <si>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</si>
  <si>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</si>
  <si>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</si>
  <si>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</si>
  <si>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</si>
  <si>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</si>
  <si>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</si>
  <si>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</si>
  <si>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</si>
  <si>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</si>
  <si>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</si>
  <si>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</si>
  <si>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</si>
  <si>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</si>
  <si>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</si>
  <si>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</si>
  <si>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</si>
  <si>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</si>
  <si>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</si>
  <si>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</si>
  <si>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</si>
  <si>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</si>
  <si>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</si>
  <si>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</si>
  <si>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</si>
  <si>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</si>
  <si>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</si>
  <si>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</si>
  <si>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</si>
  <si>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</si>
  <si>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</si>
  <si>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</si>
  <si>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</si>
  <si>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</si>
  <si>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</si>
  <si>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</si>
  <si>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</si>
  <si>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</si>
  <si>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</si>
  <si>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</si>
  <si>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</si>
  <si>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</si>
  <si>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</si>
  <si>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</si>
  <si>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</si>
  <si>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</si>
  <si>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</si>
  <si>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</si>
  <si>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</si>
  <si>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</si>
  <si>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</si>
  <si>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</si>
  <si>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</si>
  <si>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</si>
  <si>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</si>
  <si>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</si>
  <si>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</si>
  <si>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</si>
  <si>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</si>
  <si>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</si>
  <si>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</si>
  <si>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</si>
  <si>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</si>
  <si>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</si>
  <si>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</si>
  <si>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</si>
  <si>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</si>
  <si>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</si>
  <si>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</si>
  <si>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</si>
  <si>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</si>
  <si>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</si>
  <si>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</si>
  <si>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</si>
  <si>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</si>
  <si>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</si>
  <si>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</si>
  <si>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</si>
  <si>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</si>
  <si>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</si>
  <si>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</si>
  <si>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</si>
  <si>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</si>
  <si>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</si>
  <si>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</si>
  <si>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</si>
  <si>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</si>
  <si>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</si>
  <si>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</si>
  <si>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</si>
  <si>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</si>
  <si>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</si>
  <si>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</si>
  <si>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</si>
  <si>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</si>
  <si>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</si>
  <si>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</si>
  <si>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</si>
  <si>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</si>
  <si>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</si>
  <si>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</si>
  <si>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</si>
  <si>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</si>
  <si>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</si>
  <si>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</si>
  <si>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</si>
  <si>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</si>
  <si>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</si>
  <si>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</si>
  <si>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</si>
  <si>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</si>
  <si>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</si>
  <si>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</si>
  <si>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</si>
  <si>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</si>
  <si>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</si>
  <si>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</si>
  <si>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</si>
  <si>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</si>
  <si>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</si>
  <si>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</si>
  <si>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</si>
  <si>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</si>
  <si>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</si>
  <si>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</si>
  <si>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</si>
  <si>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</si>
  <si>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</si>
  <si>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</si>
  <si>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</si>
  <si>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</si>
  <si>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</si>
  <si>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</si>
  <si>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</si>
  <si>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</si>
  <si>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</si>
  <si>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</si>
  <si>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</si>
  <si>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</si>
  <si>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</si>
  <si>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</si>
  <si>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</si>
  <si>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</si>
  <si>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</si>
  <si>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</si>
  <si>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</si>
  <si>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</si>
  <si>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</si>
  <si>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</si>
  <si>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</si>
  <si>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</si>
  <si>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</si>
  <si>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</si>
  <si>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</si>
  <si>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</si>
  <si>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</si>
  <si>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</si>
  <si>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</si>
  <si>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</si>
  <si>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</si>
  <si>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</si>
  <si>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</si>
  <si>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</si>
  <si>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</si>
  <si>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</si>
  <si>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</si>
  <si>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</si>
  <si>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</si>
  <si>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</si>
  <si>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</si>
  <si>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</si>
  <si>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</si>
  <si>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</si>
  <si>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</si>
  <si>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</si>
  <si>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</si>
  <si>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</si>
  <si>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</si>
  <si>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</si>
  <si>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</si>
  <si>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</si>
  <si>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</si>
  <si>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</si>
  <si>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</si>
  <si>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</si>
  <si>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</si>
  <si>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</si>
  <si>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</si>
  <si>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</si>
  <si>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</si>
  <si>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</si>
  <si>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</si>
  <si>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</si>
  <si>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</si>
  <si>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</si>
  <si>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</si>
  <si>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</si>
  <si>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</si>
  <si>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</si>
  <si>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</si>
  <si>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</si>
  <si>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</si>
  <si>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</si>
  <si>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</si>
  <si>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</si>
  <si>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</si>
  <si>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</si>
  <si>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</si>
  <si>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</si>
  <si>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</si>
  <si>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</si>
  <si>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</si>
  <si>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</si>
  <si>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</si>
  <si>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</si>
  <si>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</si>
  <si>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</si>
  <si>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</si>
  <si>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</si>
  <si>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</si>
  <si>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</si>
  <si>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</si>
  <si>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</si>
  <si>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</si>
  <si>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</si>
  <si>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</si>
  <si>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</si>
  <si>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</si>
  <si>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</si>
  <si>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</si>
  <si>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</si>
  <si>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</si>
  <si>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</si>
  <si>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</si>
  <si>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</si>
  <si>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</si>
  <si>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</si>
  <si>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</si>
  <si>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</si>
  <si>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</si>
  <si>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</si>
  <si>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</si>
  <si>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</si>
  <si>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</si>
  <si>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</si>
  <si>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</si>
  <si>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</si>
  <si>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</si>
  <si>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</si>
  <si>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</si>
  <si>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</si>
  <si>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</si>
  <si>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</si>
  <si>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</si>
  <si>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</si>
  <si>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</si>
  <si>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</si>
  <si>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</si>
  <si>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</si>
  <si>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</si>
  <si>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</si>
  <si>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</si>
  <si>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</si>
  <si>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</si>
  <si>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</si>
  <si>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</si>
  <si>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</si>
  <si>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</si>
  <si>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</si>
  <si>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</si>
  <si>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</si>
  <si>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</si>
  <si>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</si>
  <si>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</si>
  <si>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</si>
  <si>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</si>
  <si>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</si>
  <si>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</si>
  <si>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</si>
  <si>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</si>
  <si>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</si>
  <si>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</si>
  <si>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</si>
  <si>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</si>
  <si>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</si>
  <si>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</si>
  <si>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</si>
  <si>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</si>
  <si>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</si>
  <si>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</si>
  <si>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</si>
  <si>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</si>
  <si>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</si>
  <si>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</si>
  <si>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</si>
  <si>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</si>
  <si>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</si>
  <si>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</si>
  <si>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</si>
  <si>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</si>
  <si>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</si>
  <si>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</si>
  <si>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</si>
  <si>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</si>
  <si>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</si>
  <si>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</si>
  <si>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</si>
  <si>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</si>
  <si>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</si>
  <si>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</si>
  <si>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</si>
  <si>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</si>
  <si>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</si>
  <si>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</si>
  <si>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</si>
  <si>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</si>
  <si>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</si>
  <si>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</si>
  <si>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</si>
  <si>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</si>
  <si>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</si>
  <si>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</si>
  <si>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</si>
  <si>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</si>
  <si>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</si>
  <si>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</si>
  <si>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</si>
  <si>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</si>
  <si>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</si>
  <si>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</si>
  <si>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</si>
  <si>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</si>
  <si>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</si>
  <si>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</si>
  <si>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</si>
  <si>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</si>
  <si>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</si>
  <si>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</si>
  <si>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</si>
  <si>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</si>
  <si>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</si>
  <si>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</si>
  <si>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</si>
  <si>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</si>
  <si>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</si>
  <si>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</si>
  <si>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</si>
  <si>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</si>
  <si>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</si>
  <si>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</si>
  <si>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</si>
  <si>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</si>
  <si>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</si>
  <si>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</si>
  <si>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</si>
  <si>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</si>
  <si>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</si>
  <si>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</si>
  <si>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</si>
  <si>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</si>
  <si>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</si>
  <si>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</si>
  <si>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</si>
  <si>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</si>
  <si>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</si>
  <si>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</si>
  <si>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</si>
  <si>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</si>
  <si>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</si>
  <si>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</si>
  <si>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</si>
  <si>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</si>
  <si>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</si>
  <si>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</si>
  <si>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</si>
  <si>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</si>
  <si>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</si>
  <si>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</si>
  <si>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</si>
  <si>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</si>
  <si>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</si>
  <si>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</si>
  <si>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</si>
  <si>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</si>
  <si>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</si>
  <si>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</si>
  <si>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</si>
  <si>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</si>
  <si>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</si>
  <si>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</si>
  <si>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</si>
  <si>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</si>
  <si>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</si>
  <si>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</si>
  <si>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</si>
  <si>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</si>
  <si>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</si>
  <si>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</si>
  <si>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</si>
  <si>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</si>
  <si>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</si>
  <si>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</si>
  <si>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</si>
  <si>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</si>
  <si>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</si>
  <si>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</si>
  <si>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</si>
  <si>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</si>
  <si>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</si>
  <si>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</si>
  <si>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</si>
  <si>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</si>
  <si>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</si>
  <si>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</si>
  <si>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</si>
  <si>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</si>
  <si>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</si>
  <si>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</si>
  <si>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</si>
  <si>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</si>
  <si>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</si>
  <si>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</si>
  <si>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</si>
  <si>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</si>
  <si>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</si>
  <si>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</si>
  <si>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</si>
  <si>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</si>
  <si>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</si>
  <si>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</si>
  <si>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</si>
  <si>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</si>
  <si>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</si>
  <si>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</si>
  <si>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</si>
  <si>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</si>
  <si>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</si>
  <si>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</si>
  <si>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</si>
  <si>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</si>
  <si>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</si>
  <si>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</si>
  <si>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</si>
  <si>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</si>
  <si>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</si>
  <si>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</si>
  <si>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</si>
  <si>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</si>
  <si>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</si>
  <si>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</si>
  <si>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</si>
  <si>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</si>
  <si>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</si>
  <si>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</si>
  <si>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</si>
  <si>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</si>
  <si>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</si>
  <si>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</si>
  <si>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</si>
  <si>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</si>
  <si>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</si>
  <si>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</si>
  <si>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</si>
  <si>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</si>
  <si>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</si>
  <si>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</si>
  <si>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</si>
  <si>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</si>
  <si>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</si>
  <si>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</si>
  <si>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</si>
  <si>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</si>
  <si>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</si>
  <si>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</si>
  <si>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</si>
  <si>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</si>
  <si>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</si>
  <si>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</si>
  <si>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</si>
  <si>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</si>
  <si>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</si>
  <si>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</si>
  <si>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</si>
  <si>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</si>
  <si>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</si>
  <si>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</si>
  <si>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</si>
  <si>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</si>
  <si>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</si>
  <si>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</si>
  <si>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</si>
  <si>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</si>
  <si>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</si>
  <si>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</si>
  <si>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</si>
  <si>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</si>
  <si>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</si>
  <si>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</si>
  <si>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</si>
  <si>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</si>
  <si>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</si>
  <si>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</si>
  <si>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</si>
  <si>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</si>
  <si>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</si>
  <si>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</si>
  <si>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</si>
  <si>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</si>
  <si>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</si>
  <si>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</si>
  <si>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</si>
  <si>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</si>
  <si>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</si>
  <si>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</si>
  <si>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</si>
  <si>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</si>
  <si>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</si>
  <si>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</si>
  <si>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</si>
  <si>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</si>
  <si>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</si>
  <si>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</si>
  <si>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</si>
  <si>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</si>
  <si>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</si>
  <si>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</si>
  <si>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</si>
  <si>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</si>
  <si>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</si>
  <si>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</si>
  <si>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</si>
  <si>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</si>
  <si>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</si>
  <si>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</si>
  <si>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</si>
  <si>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</si>
  <si>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</si>
  <si>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</si>
  <si>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</si>
  <si>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</si>
  <si>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</si>
  <si>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</si>
  <si>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</si>
  <si>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</si>
  <si>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</si>
  <si>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</si>
  <si>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</si>
  <si>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</si>
  <si>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</si>
  <si>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</si>
  <si>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</si>
  <si>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</si>
  <si>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</si>
  <si>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</si>
  <si>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</si>
  <si>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</si>
  <si>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</si>
  <si>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</si>
  <si>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</si>
  <si>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</si>
  <si>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</si>
  <si>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</si>
  <si>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</si>
  <si>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</si>
  <si>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</si>
  <si>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</si>
  <si>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</si>
  <si>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</si>
  <si>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</si>
  <si>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</si>
  <si>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</si>
  <si>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</si>
  <si>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</si>
  <si>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</si>
  <si>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</si>
  <si>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</si>
  <si>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</si>
  <si>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</si>
  <si>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</si>
  <si>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</si>
  <si>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</si>
  <si>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</si>
  <si>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</si>
  <si>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</si>
  <si>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</si>
  <si>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</si>
  <si>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</si>
  <si>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</si>
  <si>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</si>
  <si>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</si>
  <si>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</si>
  <si>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</si>
  <si>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</si>
  <si>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</si>
  <si>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</si>
  <si>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</si>
  <si>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</si>
  <si>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</si>
  <si>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</si>
  <si>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</si>
  <si>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</si>
  <si>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</si>
  <si>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</si>
  <si>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</si>
  <si>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</si>
  <si>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</si>
  <si>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</si>
  <si>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</si>
  <si>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</si>
  <si>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</si>
  <si>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</si>
  <si>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</si>
  <si>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</si>
  <si>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</si>
  <si>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</si>
  <si>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</si>
  <si>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</si>
  <si>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</si>
  <si>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</si>
  <si>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</si>
  <si>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</si>
  <si>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</si>
  <si>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</si>
  <si>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</si>
  <si>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</si>
  <si>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</si>
  <si>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</si>
  <si>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</si>
  <si>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</si>
  <si>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</si>
  <si>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</si>
  <si>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</si>
  <si>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</si>
  <si>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</si>
  <si>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</si>
  <si>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</si>
  <si>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</si>
  <si>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</si>
  <si>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</si>
  <si>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</si>
  <si>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</si>
  <si>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</si>
  <si>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</si>
  <si>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</si>
  <si>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</si>
  <si>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</si>
  <si>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</si>
  <si>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</si>
  <si>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</si>
  <si>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</si>
  <si>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</si>
  <si>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</si>
  <si>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</si>
  <si>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</si>
  <si>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</si>
  <si>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</si>
  <si>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</si>
  <si>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</si>
  <si>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</si>
  <si>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</si>
  <si>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</si>
  <si>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</si>
  <si>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</si>
  <si>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</si>
  <si>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</si>
  <si>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</si>
  <si>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</si>
  <si>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</si>
  <si>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</si>
  <si>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</si>
  <si>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</si>
  <si>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</si>
  <si>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</si>
  <si>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</si>
  <si>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</si>
  <si>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</si>
  <si>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</si>
  <si>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</si>
  <si>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</si>
  <si>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</si>
  <si>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</si>
  <si>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</si>
  <si>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</si>
  <si>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</si>
  <si>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</si>
  <si>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</si>
  <si>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</si>
  <si>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</si>
  <si>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</si>
  <si>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</si>
  <si>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</si>
  <si>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</si>
  <si>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</si>
  <si>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</si>
  <si>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</si>
  <si>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</si>
  <si>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</si>
  <si>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</si>
  <si>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</si>
  <si>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</si>
  <si>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</si>
  <si>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</si>
  <si>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</si>
  <si>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</si>
  <si>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</si>
  <si>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</si>
  <si>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</si>
  <si>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</si>
  <si>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</si>
  <si>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</si>
  <si>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</si>
  <si>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</si>
  <si>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</si>
  <si>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</si>
  <si>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</si>
  <si>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</si>
  <si>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</si>
  <si>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</si>
  <si>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</si>
  <si>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</si>
  <si>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</si>
  <si>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</si>
  <si>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</si>
  <si>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</si>
  <si>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</si>
  <si>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</si>
  <si>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</si>
  <si>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</si>
  <si>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</si>
  <si>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</si>
  <si>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</si>
  <si>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</si>
  <si>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</si>
  <si>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</si>
  <si>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</si>
  <si>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</si>
  <si>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</si>
  <si>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</si>
  <si>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</si>
  <si>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</si>
  <si>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</si>
  <si>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</si>
  <si>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</si>
  <si>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</si>
  <si>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</si>
  <si>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</si>
  <si>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</si>
  <si>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</si>
  <si>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</si>
  <si>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</si>
  <si>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</si>
  <si>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</si>
  <si>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</si>
  <si>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</si>
  <si>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</si>
  <si>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</si>
  <si>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</si>
  <si>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</si>
  <si>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</si>
  <si>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</si>
  <si>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</si>
  <si>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</si>
  <si>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</si>
  <si>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</si>
  <si>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</si>
  <si>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</si>
  <si>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</si>
  <si>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</si>
  <si>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</si>
  <si>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</si>
  <si>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</si>
  <si>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</si>
  <si>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</si>
  <si>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</si>
  <si>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</si>
  <si>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</si>
  <si>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</si>
  <si>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</si>
  <si>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</si>
  <si>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</si>
  <si>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</si>
  <si>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</si>
  <si>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</si>
  <si>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</si>
  <si>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</si>
  <si>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</si>
  <si>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</si>
  <si>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</si>
  <si>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</si>
  <si>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</si>
  <si>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</si>
  <si>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</si>
  <si>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</si>
  <si>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</si>
  <si>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</si>
  <si>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</si>
  <si>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</si>
  <si>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</si>
  <si>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</si>
  <si>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</si>
  <si>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</si>
  <si>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</si>
  <si>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</si>
  <si>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</si>
  <si>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</si>
  <si>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</si>
  <si>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</si>
  <si>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</si>
  <si>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</si>
  <si>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</si>
  <si>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</si>
  <si>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</si>
  <si>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</si>
  <si>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</si>
  <si>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</si>
  <si>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</si>
  <si>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</si>
  <si>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</si>
  <si>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</si>
  <si>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</si>
  <si>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</si>
  <si>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</si>
  <si>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</si>
  <si>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</si>
  <si>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</si>
  <si>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</si>
  <si>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</si>
  <si>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</si>
  <si>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</si>
  <si>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</si>
  <si>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</si>
  <si>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</si>
  <si>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</si>
  <si>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</si>
  <si>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</si>
  <si>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</si>
  <si>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</si>
  <si>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</si>
  <si>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</si>
  <si>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</si>
  <si>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</si>
  <si>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</si>
  <si>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</si>
  <si>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</si>
  <si>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</si>
  <si>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</si>
  <si>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</si>
  <si>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</si>
  <si>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</si>
  <si>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</si>
  <si>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</si>
  <si>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</si>
  <si>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</si>
  <si>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</si>
  <si>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</si>
  <si>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</si>
  <si>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</si>
  <si>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</si>
  <si>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</si>
  <si>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</si>
  <si>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</si>
  <si>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</si>
  <si>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</si>
  <si>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</si>
  <si>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</si>
  <si>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</si>
  <si>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</si>
  <si>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</si>
  <si>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</si>
  <si>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</si>
  <si>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</si>
  <si>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</si>
  <si>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</si>
  <si>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</si>
  <si>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</si>
  <si>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</si>
  <si>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</si>
  <si>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</si>
  <si>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</si>
  <si>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</si>
  <si>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</si>
  <si>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</si>
  <si>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</si>
  <si>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</si>
  <si>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</si>
  <si>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</si>
  <si>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</si>
  <si>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</si>
  <si>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</si>
  <si>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</si>
  <si>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</si>
  <si>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</si>
  <si>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</si>
  <si>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</si>
  <si>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</si>
  <si>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</si>
  <si>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</si>
  <si>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</si>
  <si>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</si>
  <si>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</si>
  <si>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</si>
  <si>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</si>
  <si>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</si>
  <si>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</si>
  <si>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</si>
  <si>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</si>
  <si>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</si>
  <si>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</si>
  <si>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</si>
  <si>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</si>
  <si>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</si>
  <si>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</si>
  <si>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</si>
  <si>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</si>
  <si>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</si>
  <si>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</si>
  <si>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</si>
  <si>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</si>
  <si>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</si>
  <si>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</si>
  <si>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</si>
  <si>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</si>
  <si>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</si>
  <si>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</si>
  <si>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</si>
  <si>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</si>
  <si>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</si>
  <si>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</si>
  <si>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</si>
  <si>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</si>
  <si>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</si>
  <si>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</si>
  <si>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</si>
  <si>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</si>
  <si>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</si>
  <si>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</si>
  <si>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</si>
  <si>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</si>
  <si>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</si>
  <si>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</si>
  <si>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</si>
  <si>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</si>
  <si>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</si>
  <si>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</si>
  <si>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</si>
  <si>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</si>
  <si>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</si>
  <si>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</si>
  <si>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</si>
  <si>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</si>
  <si>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</si>
  <si>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</si>
  <si>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</si>
  <si>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</si>
  <si>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</si>
  <si>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</si>
  <si>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</si>
  <si>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</si>
  <si>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</si>
  <si>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</si>
  <si>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</si>
  <si>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</si>
  <si>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</si>
  <si>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</si>
  <si>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</si>
  <si>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</si>
  <si>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</si>
  <si>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</si>
  <si>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</si>
  <si>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</si>
  <si>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</si>
  <si>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</si>
  <si>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</si>
  <si>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</si>
  <si>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</si>
  <si>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</si>
  <si>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</si>
  <si>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</si>
  <si>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</si>
  <si>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</si>
  <si>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</si>
  <si>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</si>
  <si>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</si>
  <si>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</si>
  <si>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</si>
  <si>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</si>
  <si>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</si>
  <si>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</si>
  <si>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</si>
  <si>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</si>
  <si>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</si>
  <si>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</si>
  <si>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</si>
  <si>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</si>
  <si>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</si>
  <si>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</si>
  <si>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</si>
  <si>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</si>
  <si>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</si>
  <si>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</si>
  <si>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</si>
  <si>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</si>
  <si>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</si>
  <si>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</si>
  <si>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</si>
  <si>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</si>
  <si>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</si>
  <si>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</si>
  <si>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</si>
  <si>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</si>
  <si>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</si>
  <si>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</si>
  <si>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</si>
  <si>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</si>
  <si>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</si>
  <si>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</si>
  <si>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</si>
  <si>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</si>
  <si>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</si>
  <si>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</si>
  <si>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</si>
  <si>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</si>
  <si>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</si>
  <si>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</si>
  <si>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</si>
  <si>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</si>
  <si>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</si>
  <si>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</si>
  <si>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</si>
  <si>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</si>
  <si>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</si>
  <si>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</si>
  <si>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</si>
  <si>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</si>
  <si>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</si>
  <si>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</si>
  <si>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</si>
  <si>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</si>
  <si>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</si>
  <si>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</si>
  <si>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</si>
  <si>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</si>
  <si>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</si>
  <si>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</si>
  <si>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</si>
  <si>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</si>
  <si>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</si>
  <si>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</si>
  <si>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</si>
  <si>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</si>
  <si>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</si>
  <si>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</si>
  <si>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</si>
  <si>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</si>
  <si>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</si>
  <si>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</si>
  <si>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</si>
  <si>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</si>
  <si>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</si>
  <si>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</si>
  <si>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</si>
  <si>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</si>
  <si>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</si>
  <si>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</si>
  <si>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</si>
  <si>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</si>
  <si>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</si>
  <si>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</si>
  <si>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</si>
  <si>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</si>
  <si>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</si>
  <si>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</si>
  <si>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</si>
  <si>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</si>
  <si>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</si>
  <si>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</si>
  <si>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</si>
  <si>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</si>
  <si>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</si>
  <si>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</si>
  <si>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</si>
  <si>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</si>
  <si>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</si>
  <si>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</si>
  <si>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</si>
  <si>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</si>
  <si>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</si>
  <si>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</si>
  <si>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</si>
  <si>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</si>
  <si>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</si>
  <si>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</si>
  <si>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</si>
  <si>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</si>
  <si>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</si>
  <si>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</si>
  <si>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</si>
  <si>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</si>
  <si>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</si>
  <si>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</si>
  <si>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</si>
  <si>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</si>
  <si>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</si>
  <si>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</si>
  <si>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</si>
  <si>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</si>
  <si>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</si>
  <si>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</si>
  <si>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</si>
  <si>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</si>
  <si>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</si>
  <si>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</si>
  <si>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</si>
  <si>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</si>
  <si>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</si>
  <si>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</si>
  <si>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</si>
  <si>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</si>
  <si>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</si>
  <si>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</si>
  <si>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</si>
  <si>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</si>
  <si>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</si>
  <si>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</si>
  <si>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</si>
  <si>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</si>
  <si>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</si>
  <si>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</si>
  <si>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</si>
  <si>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</si>
  <si>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</si>
  <si>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</si>
  <si>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</si>
  <si>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</si>
  <si>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</si>
  <si>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</si>
  <si>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</si>
  <si>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</si>
  <si>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</si>
  <si>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</si>
  <si>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</si>
  <si>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</si>
  <si>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</si>
  <si>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</si>
  <si>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</si>
  <si>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</si>
  <si>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</si>
  <si>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</si>
  <si>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</si>
  <si>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</si>
  <si>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</si>
  <si>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</si>
  <si>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</si>
  <si>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</si>
  <si>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</si>
  <si>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</si>
  <si>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</si>
  <si>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</si>
  <si>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</si>
  <si>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</si>
  <si>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</si>
  <si>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</si>
  <si>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</si>
  <si>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</si>
  <si>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</si>
  <si>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</si>
  <si>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</si>
  <si>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</si>
  <si>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</si>
  <si>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</si>
  <si>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</si>
  <si>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</si>
  <si>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</si>
  <si>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</si>
  <si>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</si>
  <si>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</si>
  <si>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</si>
  <si>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</si>
  <si>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</si>
  <si>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</si>
  <si>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</si>
  <si>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</si>
  <si>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</si>
  <si>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</si>
  <si>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</si>
  <si>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</si>
  <si>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</si>
  <si>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</si>
  <si>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</si>
  <si>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</si>
  <si>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</si>
  <si>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</si>
  <si>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</si>
  <si>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</si>
  <si>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</si>
  <si>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</si>
  <si>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</si>
  <si>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</si>
  <si>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</si>
  <si>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</si>
  <si>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</si>
  <si>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</si>
  <si>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</si>
  <si>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</si>
  <si>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</si>
  <si>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</si>
  <si>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</si>
  <si>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</si>
  <si>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</si>
  <si>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</si>
  <si>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</si>
  <si>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</si>
  <si>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</si>
  <si>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</si>
  <si>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</si>
  <si>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</si>
  <si>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</si>
  <si>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</si>
  <si>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</si>
  <si>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</si>
  <si>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</si>
  <si>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</si>
  <si>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</si>
  <si>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</si>
  <si>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</si>
  <si>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</si>
  <si>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</si>
  <si>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</si>
  <si>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</si>
  <si>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</si>
  <si>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</si>
  <si>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</si>
  <si>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</si>
  <si>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</si>
  <si>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</si>
  <si>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</si>
  <si>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</si>
  <si>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</si>
  <si>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</si>
  <si>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</si>
  <si>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</si>
  <si>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</si>
  <si>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</si>
  <si>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</si>
  <si>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</si>
  <si>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</si>
  <si>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</si>
  <si>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</si>
  <si>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</si>
  <si>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</si>
  <si>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</si>
  <si>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</si>
  <si>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</si>
  <si>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</si>
  <si>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</si>
  <si>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</si>
  <si>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</si>
  <si>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</si>
  <si>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</si>
  <si>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</si>
  <si>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</si>
  <si>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</si>
  <si>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</si>
  <si>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</si>
  <si>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</si>
  <si>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</si>
  <si>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</si>
  <si>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</si>
  <si>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</si>
  <si>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</si>
  <si>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</si>
  <si>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</si>
  <si>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</si>
  <si>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</si>
  <si>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</si>
  <si>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</si>
  <si>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</si>
  <si>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</si>
  <si>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</si>
  <si>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</si>
  <si>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</si>
  <si>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</si>
  <si>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</si>
  <si>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</si>
  <si>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</si>
  <si>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</si>
  <si>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</si>
  <si>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</si>
  <si>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</si>
  <si>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</si>
  <si>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</si>
  <si>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</si>
  <si>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</si>
  <si>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</si>
  <si>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</si>
  <si>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</si>
  <si>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</si>
  <si>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</si>
  <si>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</si>
  <si>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</si>
  <si>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</si>
  <si>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</si>
  <si>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</si>
  <si>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</si>
  <si>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</si>
  <si>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</si>
  <si>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</si>
  <si>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</si>
  <si>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</si>
  <si>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</si>
  <si>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</si>
  <si>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</si>
  <si>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</si>
  <si>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</si>
  <si>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</si>
  <si>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</si>
  <si>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</si>
  <si>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</si>
  <si>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</si>
  <si>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</si>
  <si>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</si>
  <si>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</si>
  <si>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</si>
  <si>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</si>
  <si>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</si>
  <si>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</si>
  <si>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</si>
  <si>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</si>
  <si>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</si>
  <si>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</si>
  <si>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</si>
  <si>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</si>
  <si>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</si>
  <si>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</si>
  <si>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</si>
  <si>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</si>
  <si>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</si>
  <si>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</si>
  <si>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</si>
  <si>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</si>
  <si>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</si>
  <si>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</si>
  <si>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</si>
  <si>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</si>
  <si>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</si>
  <si>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</si>
  <si>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</si>
  <si>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</si>
  <si>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</si>
  <si>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</si>
  <si>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</si>
  <si>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</si>
  <si>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</si>
  <si>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</si>
  <si>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</si>
  <si>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</si>
  <si>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</si>
  <si>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</si>
  <si>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</si>
  <si>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</si>
  <si>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</si>
  <si>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</si>
  <si>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</si>
  <si>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</si>
  <si>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</si>
  <si>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</si>
  <si>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</si>
  <si>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</si>
  <si>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</si>
  <si>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</si>
  <si>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</si>
  <si>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</si>
  <si>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</si>
  <si>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</si>
  <si>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</si>
  <si>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</si>
  <si>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</si>
  <si>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</si>
  <si>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</si>
  <si>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</si>
  <si>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</si>
  <si>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</si>
  <si>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</si>
  <si>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</si>
  <si>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</si>
  <si>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</si>
  <si>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</si>
  <si>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</si>
  <si>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</si>
  <si>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</si>
  <si>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</si>
  <si>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</si>
  <si>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</si>
  <si>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</si>
  <si>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</si>
  <si>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</si>
  <si>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</si>
  <si>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</si>
  <si>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</si>
  <si>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</si>
  <si>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</si>
  <si>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</si>
  <si>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</si>
  <si>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</si>
  <si>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</si>
  <si>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</si>
  <si>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</si>
  <si>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</si>
  <si>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</si>
  <si>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</si>
  <si>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</si>
  <si>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</si>
  <si>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</si>
  <si>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</si>
  <si>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</si>
  <si>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</si>
  <si>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</si>
  <si>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</si>
  <si>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</si>
  <si>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</si>
  <si>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</si>
  <si>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</si>
  <si>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</si>
  <si>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</si>
  <si>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</si>
  <si>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</si>
  <si>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</si>
  <si>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</si>
  <si>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</si>
  <si>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</si>
  <si>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</si>
  <si>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</si>
  <si>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</si>
  <si>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</si>
  <si>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</si>
  <si>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</si>
  <si>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</si>
  <si>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</si>
  <si>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</si>
  <si>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</si>
  <si>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</si>
  <si>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</si>
  <si>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</si>
  <si>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</si>
  <si>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</si>
  <si>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</si>
  <si>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</si>
  <si>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</si>
  <si>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</si>
  <si>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</si>
  <si>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</si>
  <si>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</si>
  <si>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</si>
  <si>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</si>
  <si>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</si>
  <si>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</si>
  <si>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</si>
  <si>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</si>
  <si>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</si>
  <si>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</si>
  <si>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</si>
  <si>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</si>
  <si>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</si>
  <si>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</si>
  <si>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</si>
  <si>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</si>
  <si>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</si>
  <si>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</si>
  <si>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</si>
  <si>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</si>
  <si>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</si>
  <si>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</si>
  <si>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</si>
  <si>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</si>
  <si>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</si>
  <si>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</si>
  <si>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</si>
  <si>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</si>
  <si>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</si>
  <si>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</si>
  <si>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</si>
  <si>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</si>
  <si>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</si>
  <si>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</si>
  <si>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</si>
  <si>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</si>
  <si>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</si>
  <si>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</si>
  <si>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</si>
  <si>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</si>
  <si>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</si>
  <si>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</si>
  <si>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</si>
  <si>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</si>
  <si>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</si>
  <si>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</si>
  <si>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</si>
  <si>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</si>
  <si>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</si>
  <si>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</si>
  <si>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</si>
  <si>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</si>
  <si>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</si>
  <si>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</si>
  <si>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</si>
  <si>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</si>
  <si>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</si>
  <si>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</si>
  <si>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</si>
  <si>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</si>
  <si>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</si>
  <si>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</si>
  <si>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</si>
  <si>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</si>
  <si>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</si>
  <si>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</si>
  <si>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</si>
  <si>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</si>
  <si>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</si>
  <si>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</si>
  <si>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</si>
  <si>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</si>
  <si>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</si>
  <si>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</si>
  <si>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</si>
  <si>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</si>
  <si>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</si>
  <si>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</si>
  <si>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</si>
  <si>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</si>
  <si>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</si>
  <si>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</si>
  <si>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</si>
  <si>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</si>
  <si>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</si>
  <si>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</si>
  <si>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</si>
  <si>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</si>
  <si>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</si>
  <si>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</si>
  <si>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</si>
  <si>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</si>
  <si>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</si>
  <si>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</si>
  <si>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</si>
  <si>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</si>
  <si>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</si>
  <si>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</si>
  <si>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</si>
  <si>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</si>
  <si>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</si>
  <si>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</si>
  <si>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</si>
  <si>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</si>
  <si>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</si>
  <si>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</si>
  <si>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</si>
  <si>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</si>
  <si>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</si>
  <si>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</si>
  <si>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</si>
  <si>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</si>
  <si>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</si>
  <si>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</si>
  <si>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</si>
  <si>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</si>
  <si>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</si>
  <si>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</si>
  <si>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</si>
  <si>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</si>
  <si>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</si>
  <si>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</si>
  <si>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</si>
  <si>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</si>
  <si>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</si>
  <si>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</si>
  <si>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</si>
  <si>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</si>
  <si>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</si>
  <si>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</si>
  <si>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</si>
  <si>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</si>
  <si>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</si>
  <si>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</si>
  <si>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</si>
  <si>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</si>
  <si>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</si>
  <si>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</si>
  <si>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</si>
  <si>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</si>
  <si>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</si>
  <si>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</si>
  <si>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</si>
  <si>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</si>
  <si>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</si>
  <si>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</si>
  <si>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</si>
  <si>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</si>
  <si>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</si>
  <si>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</si>
  <si>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</si>
  <si>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</si>
  <si>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</si>
  <si>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</si>
  <si>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</si>
  <si>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</si>
  <si>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</si>
  <si>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</si>
  <si>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</si>
  <si>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</si>
  <si>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</si>
  <si>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</si>
  <si>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</si>
  <si>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</si>
  <si>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</si>
  <si>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</si>
  <si>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</si>
  <si>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</si>
  <si>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</si>
  <si>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</si>
  <si>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</si>
  <si>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</si>
  <si>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</si>
  <si>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</si>
  <si>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</si>
  <si>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</si>
  <si>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</si>
  <si>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</si>
  <si>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</si>
  <si>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</si>
  <si>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</si>
  <si>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</si>
  <si>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</si>
  <si>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</si>
  <si>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</si>
  <si>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</si>
  <si>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</si>
  <si>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</si>
  <si>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</si>
  <si>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</si>
  <si>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</si>
  <si>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</si>
  <si>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</si>
  <si>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</si>
  <si>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</si>
  <si>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</si>
  <si>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</si>
  <si>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</si>
  <si>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</si>
  <si>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</si>
  <si>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</si>
  <si>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</si>
  <si>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</si>
  <si>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</si>
  <si>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</si>
  <si>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</si>
  <si>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</si>
  <si>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</si>
  <si>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</si>
  <si>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</si>
  <si>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</si>
  <si>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</si>
  <si>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</si>
  <si>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</si>
  <si>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</si>
  <si>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</si>
  <si>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</si>
  <si>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</si>
  <si>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</si>
  <si>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</si>
  <si>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</si>
  <si>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</si>
  <si>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</si>
  <si>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</si>
  <si>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</si>
  <si>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</si>
  <si>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</si>
  <si>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</si>
  <si>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</si>
  <si>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</si>
  <si>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</si>
  <si>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</si>
  <si>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</si>
  <si>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</si>
  <si>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</si>
  <si>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</si>
  <si>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</si>
  <si>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</si>
  <si>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</si>
  <si>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</si>
  <si>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</si>
  <si>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</si>
  <si>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</si>
  <si>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</si>
  <si>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</si>
  <si>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</si>
  <si>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</si>
  <si>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</si>
  <si>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</si>
  <si>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</si>
  <si>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</si>
  <si>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</si>
  <si>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</si>
  <si>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</si>
  <si>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</si>
  <si>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</si>
  <si>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</si>
  <si>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</si>
  <si>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</si>
  <si>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</si>
  <si>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</si>
  <si>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</si>
  <si>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</si>
  <si>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</si>
  <si>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</si>
  <si>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</si>
  <si>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</si>
  <si>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</si>
  <si>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</si>
  <si>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</si>
  <si>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</si>
  <si>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</si>
  <si>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</si>
  <si>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</si>
  <si>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</si>
  <si>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</si>
  <si>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</si>
  <si>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</si>
  <si>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</si>
  <si>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</si>
  <si>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</si>
  <si>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</si>
  <si>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</si>
  <si>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</si>
  <si>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</si>
  <si>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</si>
  <si>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</si>
  <si>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</si>
  <si>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</si>
  <si>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</si>
  <si>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</si>
  <si>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</si>
  <si>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</si>
  <si>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</si>
  <si>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</si>
  <si>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</si>
  <si>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</si>
  <si>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</si>
  <si>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</si>
  <si>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</si>
  <si>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</si>
  <si>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</si>
  <si>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</si>
  <si>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</si>
  <si>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</si>
  <si>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</si>
  <si>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</si>
  <si>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</si>
  <si>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</si>
  <si>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</si>
  <si>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</si>
  <si>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</si>
  <si>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</si>
  <si>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</si>
  <si>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</si>
  <si>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</si>
  <si>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</si>
  <si>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</si>
  <si>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</si>
  <si>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</si>
  <si>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</si>
  <si>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</si>
  <si>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</si>
  <si>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</si>
  <si>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</si>
  <si>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</si>
  <si>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</si>
  <si>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</si>
  <si>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</si>
  <si>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</si>
  <si>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</si>
  <si>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</si>
  <si>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</si>
  <si>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</si>
  <si>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</si>
  <si>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</si>
  <si>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</si>
  <si>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</si>
  <si>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</si>
  <si>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</si>
  <si>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</si>
  <si>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</si>
  <si>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</si>
  <si>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</si>
  <si>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</si>
  <si>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</si>
  <si>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</si>
  <si>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</si>
  <si>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</si>
  <si>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</si>
  <si>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</si>
  <si>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</si>
  <si>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</si>
  <si>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</si>
  <si>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</si>
  <si>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</si>
  <si>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</si>
  <si>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</si>
  <si>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</si>
  <si>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</si>
  <si>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</si>
  <si>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</si>
  <si>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</si>
  <si>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</si>
  <si>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</si>
  <si>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</si>
  <si>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</si>
  <si>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</si>
  <si>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</si>
  <si>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</si>
  <si>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</si>
  <si>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</si>
  <si>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</si>
  <si>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</si>
  <si>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</si>
  <si>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</si>
  <si>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</si>
  <si>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</si>
  <si>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</si>
  <si>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</si>
  <si>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</si>
  <si>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</si>
  <si>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</si>
  <si>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</si>
  <si>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</si>
  <si>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</si>
  <si>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</si>
  <si>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</si>
  <si>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</si>
  <si>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</si>
  <si>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</si>
  <si>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</si>
  <si>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</si>
  <si>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</si>
  <si>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</si>
  <si>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</si>
  <si>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</si>
  <si>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</si>
  <si>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</si>
  <si>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</si>
  <si>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</si>
  <si>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</si>
  <si>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</si>
  <si>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</si>
  <si>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</si>
  <si>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</si>
  <si>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</si>
  <si>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</si>
  <si>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</si>
  <si>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</si>
  <si>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</si>
  <si>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</si>
  <si>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</si>
  <si>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</si>
  <si>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</si>
  <si>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</si>
  <si>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</si>
  <si>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</si>
  <si>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</si>
  <si>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</si>
  <si>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</si>
  <si>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</si>
  <si>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</si>
  <si>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</si>
  <si>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</si>
  <si>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</si>
  <si>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</si>
  <si>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</si>
  <si>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</si>
  <si>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</si>
  <si>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</si>
  <si>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</si>
  <si>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</si>
  <si>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</si>
  <si>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</si>
  <si>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</si>
  <si>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</si>
  <si>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</si>
  <si>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</si>
  <si>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</si>
  <si>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</si>
  <si>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</si>
  <si>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</si>
  <si>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</si>
  <si>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</si>
  <si>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</si>
  <si>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</si>
  <si>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</si>
  <si>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</si>
  <si>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</si>
  <si>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</si>
  <si>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</si>
  <si>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</si>
  <si>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</si>
  <si>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</si>
  <si>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</si>
  <si>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</si>
  <si>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</si>
  <si>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</si>
  <si>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</si>
  <si>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</si>
  <si>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</si>
  <si>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</si>
  <si>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</si>
  <si>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</si>
  <si>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</si>
  <si>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</si>
  <si>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</si>
  <si>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</si>
  <si>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</si>
  <si>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</si>
  <si>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</si>
  <si>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</si>
  <si>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</si>
  <si>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</si>
  <si>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</si>
  <si>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</si>
  <si>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</si>
  <si>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</si>
  <si>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</si>
  <si>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</si>
  <si>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</si>
  <si>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</si>
  <si>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</si>
  <si>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</si>
  <si>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</si>
  <si>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</si>
  <si>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</si>
  <si>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</si>
  <si>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</si>
  <si>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</si>
  <si>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</si>
  <si>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</si>
  <si>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</si>
  <si>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</si>
  <si>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</si>
  <si>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</si>
  <si>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</si>
  <si>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</si>
  <si>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</si>
  <si>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</si>
  <si>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</si>
  <si>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</si>
  <si>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</si>
  <si>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</si>
  <si>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</si>
  <si>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</si>
  <si>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</si>
  <si>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</si>
  <si>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</si>
  <si>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</si>
  <si>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</si>
  <si>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</si>
  <si>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</si>
  <si>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</si>
  <si>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</si>
  <si>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</si>
  <si>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</si>
  <si>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</si>
  <si>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</si>
  <si>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</si>
  <si>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</si>
  <si>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</si>
  <si>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</si>
  <si>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</si>
  <si>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</si>
  <si>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</si>
  <si>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</si>
  <si>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</si>
  <si>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</si>
  <si>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</si>
  <si>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</si>
  <si>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</si>
  <si>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</si>
  <si>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</si>
  <si>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</si>
  <si>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</si>
  <si>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</si>
  <si>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</si>
  <si>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</si>
  <si>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</si>
  <si>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</si>
  <si>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</si>
  <si>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</si>
  <si>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</si>
  <si>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</si>
  <si>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</si>
  <si>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</si>
  <si>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</si>
  <si>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</si>
  <si>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</si>
  <si>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</si>
  <si>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</si>
  <si>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</si>
  <si>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</si>
  <si>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</si>
  <si>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</si>
  <si>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</si>
  <si>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</si>
  <si>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</si>
  <si>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</si>
  <si>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</si>
  <si>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</si>
  <si>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</si>
  <si>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</si>
  <si>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</si>
  <si>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</si>
  <si>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</si>
  <si>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</si>
  <si>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</si>
  <si>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</si>
  <si>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</si>
  <si>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</si>
  <si>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</si>
  <si>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</si>
  <si>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</si>
  <si>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</si>
  <si>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</si>
  <si>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</si>
  <si>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</si>
  <si>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</si>
  <si>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</si>
  <si>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</si>
  <si>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</si>
  <si>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</si>
  <si>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</si>
  <si>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</si>
  <si>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</si>
  <si>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</si>
  <si>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</si>
  <si>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</si>
  <si>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</si>
  <si>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</si>
  <si>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</si>
  <si>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</si>
  <si>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</si>
  <si>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</si>
  <si>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</si>
  <si>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</si>
  <si>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</si>
  <si>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</si>
  <si>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</si>
  <si>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</si>
  <si>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</si>
  <si>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</si>
  <si>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</si>
  <si>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</si>
  <si>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</si>
  <si>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</si>
  <si>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</si>
  <si>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</si>
  <si>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</si>
  <si>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</si>
  <si>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</si>
  <si>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</si>
  <si>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</si>
  <si>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</si>
  <si>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</si>
  <si>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</si>
  <si>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</si>
  <si>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</si>
  <si>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</si>
  <si>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</si>
  <si>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</si>
  <si>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</si>
  <si>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</si>
  <si>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</si>
  <si>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</si>
  <si>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</si>
  <si>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</si>
  <si>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</si>
  <si>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</si>
  <si>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</si>
  <si>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</si>
  <si>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</si>
  <si>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</si>
  <si>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</si>
  <si>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</si>
  <si>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</si>
  <si>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</si>
  <si>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</si>
  <si>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</si>
  <si>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</si>
  <si>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</si>
  <si>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</si>
  <si>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</si>
  <si>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</si>
  <si>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</si>
  <si>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</si>
  <si>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</si>
  <si>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</si>
  <si>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</si>
  <si>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</si>
  <si>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</si>
  <si>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</si>
  <si>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</si>
  <si>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</si>
  <si>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</si>
  <si>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</si>
  <si>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</si>
  <si>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</si>
  <si>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</si>
  <si>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</si>
  <si>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</si>
  <si>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</si>
  <si>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</si>
  <si>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</si>
  <si>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</si>
  <si>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</si>
  <si>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</si>
  <si>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</si>
  <si>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</si>
  <si>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</si>
  <si>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</si>
  <si>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</si>
  <si>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</si>
  <si>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</si>
  <si>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</si>
  <si>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</si>
  <si>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</si>
  <si>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</si>
  <si>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</si>
  <si>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</si>
  <si>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</si>
  <si>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</si>
  <si>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</si>
  <si>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</si>
  <si>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</si>
  <si>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</si>
  <si>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</si>
  <si>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</si>
  <si>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</si>
  <si>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</si>
  <si>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</si>
  <si>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</si>
  <si>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</si>
  <si>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</si>
  <si>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</si>
  <si>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</si>
  <si>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</si>
  <si>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</si>
  <si>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</si>
  <si>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</si>
  <si>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</si>
  <si>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</si>
  <si>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</si>
  <si>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</si>
  <si>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</si>
  <si>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</si>
  <si>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</si>
  <si>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</si>
  <si>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</si>
  <si>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</si>
  <si>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</si>
  <si>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</si>
  <si>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</si>
  <si>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</si>
  <si>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</si>
  <si>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</si>
  <si>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</si>
  <si>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</si>
  <si>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</si>
  <si>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</si>
  <si>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</si>
  <si>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</si>
  <si>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</si>
  <si>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</si>
  <si>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</si>
  <si>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</si>
  <si>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</si>
  <si>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</si>
  <si>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</si>
  <si>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</si>
  <si>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</si>
  <si>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</si>
  <si>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</si>
  <si>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</si>
  <si>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</si>
  <si>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</si>
  <si>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</si>
  <si>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</si>
  <si>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</si>
  <si>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</si>
  <si>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</si>
  <si>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</si>
  <si>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</si>
  <si>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</si>
  <si>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</si>
  <si>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</si>
  <si>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</si>
  <si>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</si>
  <si>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</si>
  <si>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</si>
  <si>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</si>
  <si>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</si>
  <si>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</si>
  <si>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</si>
  <si>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</si>
  <si>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</si>
  <si>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</si>
  <si>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</si>
  <si>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</si>
  <si>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</si>
  <si>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</si>
  <si>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</si>
  <si>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</si>
  <si>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</si>
  <si>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</si>
  <si>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</si>
  <si>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</si>
  <si>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</si>
  <si>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</si>
  <si>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</si>
  <si>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</si>
  <si>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</si>
  <si>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</si>
  <si>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</si>
  <si>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</si>
  <si>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</si>
  <si>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</si>
  <si>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</si>
  <si>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</si>
  <si>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</si>
  <si>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</si>
  <si>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</si>
  <si>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</si>
  <si>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</si>
  <si>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</si>
  <si>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</si>
  <si>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</si>
  <si>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</si>
  <si>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</si>
  <si>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</si>
  <si>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</si>
  <si>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</si>
  <si>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</si>
  <si>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</si>
  <si>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</si>
  <si>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</si>
  <si>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</si>
  <si>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</si>
  <si>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</si>
  <si>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</si>
  <si>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</si>
  <si>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</si>
  <si>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</si>
  <si>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</si>
  <si>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</si>
  <si>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</si>
  <si>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</si>
  <si>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</si>
  <si>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</si>
  <si>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</si>
  <si>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</si>
  <si>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</si>
  <si>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</si>
  <si>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</si>
  <si>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</si>
  <si>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</si>
  <si>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</si>
  <si>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</si>
  <si>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</si>
  <si>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</si>
  <si>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</si>
  <si>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</si>
  <si>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</si>
  <si>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</si>
  <si>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</si>
  <si>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</si>
  <si>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</si>
  <si>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</si>
  <si>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</si>
  <si>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</si>
  <si>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</si>
  <si>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</si>
  <si>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</si>
  <si>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</si>
  <si>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</si>
  <si>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</si>
  <si>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</si>
  <si>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</si>
  <si>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</si>
  <si>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</si>
  <si>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</si>
  <si>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</si>
  <si>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</si>
  <si>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</si>
  <si>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</si>
  <si>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</si>
  <si>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</si>
  <si>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</si>
  <si>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</si>
  <si>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</si>
  <si>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</si>
  <si>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</si>
  <si>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</si>
  <si>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</si>
  <si>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</si>
  <si>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</si>
  <si>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</si>
  <si>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</si>
  <si>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</si>
  <si>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</si>
  <si>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</si>
  <si>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</si>
  <si>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</si>
  <si>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</si>
  <si>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</si>
  <si>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</si>
  <si>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</si>
  <si>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</si>
  <si>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</si>
  <si>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</si>
  <si>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</si>
  <si>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</si>
  <si>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</si>
  <si>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</si>
  <si>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</si>
  <si>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</si>
  <si>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</si>
  <si>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</si>
  <si>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</si>
  <si>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</si>
  <si>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</si>
  <si>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</si>
  <si>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</si>
  <si>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</si>
  <si>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</si>
  <si>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</si>
  <si>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</si>
  <si>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</si>
  <si>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</si>
  <si>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</si>
  <si>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</si>
  <si>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</si>
  <si>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</si>
  <si>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</si>
  <si>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</si>
  <si>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</si>
  <si>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</si>
  <si>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</si>
  <si>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</si>
  <si>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</si>
  <si>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</si>
  <si>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</si>
  <si>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</si>
  <si>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</si>
  <si>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</si>
  <si>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</si>
  <si>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</si>
  <si>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</si>
  <si>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</si>
  <si>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</si>
  <si>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</si>
  <si>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</si>
  <si>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</si>
  <si>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</si>
  <si>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</si>
  <si>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</si>
  <si>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</si>
  <si>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</si>
  <si>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</si>
  <si>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</si>
  <si>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</si>
  <si>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</si>
  <si>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</si>
  <si>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</si>
  <si>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</si>
  <si>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</si>
  <si>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</si>
  <si>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</si>
  <si>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</si>
  <si>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</si>
  <si>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</si>
  <si>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</si>
  <si>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</si>
  <si>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</si>
  <si>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</si>
  <si>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</si>
  <si>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</si>
  <si>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</si>
  <si>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</si>
  <si>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</si>
  <si>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</si>
  <si>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</si>
  <si>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</si>
  <si>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</si>
  <si>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</si>
  <si>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</si>
  <si>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</si>
  <si>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</si>
  <si>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</si>
  <si>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</si>
  <si>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</si>
  <si>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</si>
  <si>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</si>
  <si>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</si>
  <si>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</si>
  <si>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</si>
  <si>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</si>
  <si>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</si>
  <si>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</si>
  <si>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</si>
  <si>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</si>
  <si>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</si>
  <si>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</si>
  <si>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</si>
  <si>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</si>
  <si>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</si>
  <si>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</si>
  <si>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</si>
  <si>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</si>
  <si>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</si>
  <si>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</si>
  <si>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</si>
  <si>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</si>
  <si>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</si>
  <si>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</si>
  <si>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</si>
  <si>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</si>
  <si>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</si>
  <si>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</si>
  <si>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</si>
  <si>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</si>
  <si>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</si>
  <si>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</si>
  <si>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</si>
  <si>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</si>
  <si>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</si>
  <si>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</si>
  <si>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</si>
  <si>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</si>
  <si>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</si>
  <si>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</si>
  <si>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</si>
  <si>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</si>
  <si>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</si>
  <si>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</si>
  <si>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</si>
  <si>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</si>
  <si>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</si>
  <si>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</si>
  <si>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</si>
  <si>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</si>
  <si>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</si>
  <si>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</si>
  <si>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</si>
  <si>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</si>
  <si>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</si>
  <si>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</si>
  <si>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</si>
  <si>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</si>
  <si>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</si>
  <si>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</si>
  <si>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</si>
  <si>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</si>
  <si>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</si>
  <si>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</si>
  <si>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</si>
  <si>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</si>
  <si>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</si>
  <si>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</si>
  <si>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</si>
  <si>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</si>
  <si>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</si>
  <si>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</si>
  <si>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</si>
  <si>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</si>
  <si>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</si>
  <si>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</si>
  <si>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</si>
  <si>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</si>
  <si>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</si>
  <si>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</si>
  <si>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</si>
  <si>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</si>
  <si>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</si>
  <si>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</si>
  <si>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</si>
  <si>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</si>
  <si>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</si>
  <si>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</si>
  <si>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</si>
  <si>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</si>
  <si>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</si>
  <si>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</si>
  <si>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</si>
  <si>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</si>
  <si>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</si>
  <si>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</si>
  <si>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</si>
  <si>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</si>
  <si>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</si>
  <si>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</si>
  <si>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</si>
  <si>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</si>
  <si>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</si>
  <si>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</si>
  <si>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</si>
  <si>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</si>
  <si>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</si>
  <si>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</si>
  <si>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</si>
  <si>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</si>
  <si>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</si>
  <si>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</si>
  <si>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</si>
  <si>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</si>
  <si>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</si>
  <si>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</si>
  <si>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</si>
  <si>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</si>
  <si>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</si>
  <si>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</si>
  <si>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</si>
  <si>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</si>
  <si>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</si>
  <si>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</si>
  <si>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</si>
  <si>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</si>
  <si>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</si>
  <si>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</si>
  <si>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</si>
  <si>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</si>
  <si>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</si>
  <si>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</si>
  <si>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</si>
  <si>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</si>
  <si>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</si>
  <si>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</si>
  <si>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</si>
  <si>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</si>
  <si>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</si>
  <si>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</si>
  <si>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</si>
  <si>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</si>
  <si>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</si>
  <si>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</si>
  <si>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</si>
  <si>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</si>
  <si>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</si>
  <si>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</si>
  <si>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</si>
  <si>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</si>
  <si>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</si>
  <si>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</si>
  <si>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</si>
  <si>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</si>
  <si>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</si>
  <si>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</si>
  <si>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</si>
  <si>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</si>
  <si>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</si>
  <si>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</si>
  <si>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</si>
  <si>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</si>
  <si>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</si>
  <si>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</si>
  <si>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</si>
  <si>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</si>
  <si>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</si>
  <si>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</si>
  <si>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</si>
  <si>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</si>
  <si>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</si>
  <si>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</si>
  <si>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</si>
  <si>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</si>
  <si>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</si>
  <si>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</si>
  <si>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</si>
  <si>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</si>
  <si>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</si>
  <si>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</si>
  <si>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</si>
  <si>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</si>
  <si>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</si>
  <si>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</si>
  <si>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</si>
  <si>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</si>
  <si>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</si>
  <si>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</si>
  <si>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</si>
  <si>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</si>
  <si>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</si>
  <si>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</si>
  <si>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</si>
  <si>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</si>
  <si>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</si>
  <si>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</si>
  <si>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</si>
  <si>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</si>
  <si>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</si>
  <si>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</si>
  <si>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</si>
  <si>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</si>
  <si>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</si>
  <si>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</si>
  <si>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</si>
  <si>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</si>
  <si>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</si>
  <si>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</si>
  <si>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</si>
  <si>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</si>
  <si>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</si>
  <si>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</si>
  <si>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</si>
  <si>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</si>
  <si>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</si>
  <si>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</si>
  <si>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</si>
  <si>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</si>
  <si>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</si>
  <si>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</si>
  <si>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</si>
  <si>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</si>
  <si>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</si>
  <si>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</si>
  <si>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</si>
  <si>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</si>
  <si>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</si>
  <si>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</si>
  <si>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</si>
  <si>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</si>
  <si>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</si>
  <si>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</si>
  <si>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</si>
  <si>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</si>
  <si>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</si>
  <si>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</si>
  <si>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</si>
  <si>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</si>
  <si>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</si>
  <si>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</si>
  <si>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</si>
  <si>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</si>
  <si>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</si>
  <si>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</si>
  <si>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</si>
  <si>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</si>
  <si>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</si>
  <si>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</si>
  <si>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</si>
  <si>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</si>
  <si>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</si>
  <si>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</si>
  <si>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</si>
  <si>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</si>
  <si>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</si>
  <si>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</si>
  <si>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</si>
  <si>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</si>
  <si>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</si>
  <si>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</si>
  <si>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</si>
  <si>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</si>
  <si>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</si>
  <si>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</si>
  <si>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</si>
  <si>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</si>
  <si>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</si>
  <si>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</si>
  <si>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</si>
  <si>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</si>
  <si>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</si>
  <si>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</si>
  <si>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</si>
  <si>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</si>
  <si>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</si>
  <si>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</si>
  <si>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</si>
  <si>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</si>
  <si>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</si>
  <si>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</si>
  <si>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</si>
  <si>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</si>
  <si>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</si>
  <si>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</si>
  <si>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</si>
  <si>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</si>
  <si>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</si>
  <si>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</si>
  <si>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</si>
  <si>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</si>
  <si>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</si>
  <si>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</si>
  <si>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</si>
  <si>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</si>
  <si>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</si>
  <si>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</si>
  <si>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</si>
  <si>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</si>
  <si>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</si>
  <si>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</si>
  <si>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</si>
  <si>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</si>
  <si>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</si>
  <si>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</si>
  <si>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</si>
  <si>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</si>
  <si>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</si>
  <si>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</si>
  <si>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</si>
  <si>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</si>
  <si>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</si>
  <si>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</si>
  <si>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</si>
  <si>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</si>
  <si>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</si>
  <si>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</si>
  <si>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</si>
  <si>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</si>
  <si>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</si>
  <si>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</si>
  <si>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</si>
  <si>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</si>
  <si>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</si>
  <si>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</si>
  <si>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</si>
  <si>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</si>
  <si>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</si>
  <si>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</si>
  <si>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</si>
  <si>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</si>
  <si>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</si>
  <si>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</si>
  <si>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</si>
  <si>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</si>
  <si>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</si>
  <si>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</si>
  <si>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</si>
  <si>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</si>
  <si>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</si>
  <si>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</si>
  <si>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</si>
  <si>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</si>
  <si>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</si>
  <si>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</si>
  <si>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</si>
  <si>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</si>
  <si>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</si>
  <si>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</si>
  <si>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</si>
  <si>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</si>
  <si>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</si>
  <si>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</si>
  <si>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</si>
  <si>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</si>
  <si>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</si>
  <si>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</si>
  <si>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</si>
  <si>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</si>
  <si>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</si>
  <si>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</si>
  <si>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</si>
  <si>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</si>
  <si>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</si>
  <si>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</si>
  <si>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</si>
  <si>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</si>
  <si>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</si>
  <si>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</si>
  <si>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</si>
  <si>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</si>
  <si>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</si>
  <si>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</si>
  <si>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</si>
  <si>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</si>
  <si>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</si>
  <si>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</si>
  <si>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</si>
  <si>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</si>
  <si>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</si>
  <si>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</si>
  <si>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</si>
  <si>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</si>
  <si>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</si>
  <si>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</si>
  <si>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</si>
  <si>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</si>
  <si>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</si>
  <si>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</si>
  <si>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</si>
  <si>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</si>
  <si>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</si>
  <si>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</si>
  <si>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</si>
  <si>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</si>
  <si>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</si>
  <si>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</si>
  <si>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</si>
  <si>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</si>
  <si>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</si>
  <si>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</si>
  <si>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</si>
  <si>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</si>
  <si>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</si>
  <si>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</si>
  <si>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</si>
  <si>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</si>
  <si>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</si>
  <si>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</si>
  <si>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</si>
  <si>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</si>
  <si>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</si>
  <si>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</si>
  <si>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</si>
  <si>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</si>
  <si>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</si>
  <si>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</si>
  <si>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</si>
  <si>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</si>
  <si>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</si>
  <si>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</si>
  <si>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</si>
  <si>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</si>
  <si>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</si>
  <si>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</si>
  <si>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</si>
  <si>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</si>
  <si>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</si>
  <si>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</si>
  <si>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</si>
  <si>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</si>
  <si>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</si>
  <si>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</si>
  <si>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</si>
  <si>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</si>
  <si>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</si>
  <si>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</si>
  <si>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</si>
  <si>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</si>
  <si>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</si>
  <si>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</si>
  <si>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</si>
  <si>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</si>
  <si>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</si>
  <si>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</si>
  <si>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</si>
  <si>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</si>
  <si>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</si>
  <si>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</si>
  <si>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</si>
  <si>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</si>
  <si>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</si>
  <si>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</si>
  <si>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</si>
  <si>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</si>
  <si>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</si>
  <si>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</si>
  <si>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</si>
  <si>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</si>
  <si>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</si>
  <si>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</si>
  <si>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</si>
  <si>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</si>
  <si>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</si>
  <si>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</si>
  <si>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</si>
  <si>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</si>
  <si>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</si>
  <si>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</si>
  <si>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</si>
  <si>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</si>
  <si>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</si>
  <si>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</si>
  <si>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</si>
  <si>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</si>
  <si>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</si>
  <si>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</si>
  <si>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</si>
  <si>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</si>
  <si>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</si>
  <si>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</si>
  <si>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</si>
  <si>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</si>
  <si>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</si>
  <si>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</si>
  <si>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</si>
  <si>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</si>
  <si>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</si>
  <si>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</si>
  <si>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</si>
  <si>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</si>
  <si>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</si>
  <si>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</si>
  <si>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</si>
  <si>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</si>
  <si>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</si>
  <si>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</si>
  <si>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</si>
  <si>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</si>
  <si>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</si>
  <si>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</si>
  <si>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</si>
  <si>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</si>
  <si>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</si>
  <si>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</si>
  <si>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</si>
  <si>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</si>
  <si>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</si>
  <si>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</si>
  <si>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</si>
  <si>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</si>
  <si>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</si>
  <si>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</si>
  <si>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</si>
  <si>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</si>
  <si>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</si>
  <si>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</si>
  <si>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</si>
  <si>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</si>
  <si>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</si>
  <si>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</si>
  <si>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</si>
  <si>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</si>
  <si>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</si>
  <si>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</si>
  <si>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</si>
  <si>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</si>
  <si>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</si>
  <si>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</si>
  <si>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</si>
  <si>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</si>
  <si>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</si>
  <si>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</si>
  <si>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</si>
  <si>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</si>
  <si>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</si>
  <si>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</si>
  <si>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</si>
  <si>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</si>
  <si>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</si>
  <si>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</si>
  <si>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</si>
  <si>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</si>
  <si>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</si>
  <si>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</si>
  <si>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</si>
  <si>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</si>
  <si>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</si>
  <si>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</si>
  <si>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</si>
  <si>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</si>
  <si>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</si>
  <si>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</si>
  <si>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</si>
  <si>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</si>
  <si>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</si>
  <si>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</si>
  <si>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</si>
  <si>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</si>
  <si>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</si>
  <si>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</si>
  <si>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</si>
  <si>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</si>
  <si>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</si>
  <si>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</si>
  <si>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</si>
  <si>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</si>
  <si>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</si>
  <si>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</si>
  <si>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</si>
  <si>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</si>
  <si>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</si>
  <si>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</si>
  <si>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</si>
  <si>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</si>
  <si>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</si>
  <si>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</si>
  <si>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</si>
  <si>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</si>
  <si>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</si>
  <si>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</si>
  <si>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</si>
  <si>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</si>
  <si>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</si>
  <si>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</si>
  <si>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</si>
  <si>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</si>
  <si>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</si>
  <si>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</si>
  <si>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</si>
  <si>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</si>
  <si>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</si>
  <si>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</si>
  <si>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</si>
  <si>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</si>
  <si>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</si>
  <si>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</si>
  <si>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</si>
  <si>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</si>
  <si>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</si>
  <si>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</si>
  <si>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</si>
  <si>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</si>
  <si>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</si>
  <si>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</si>
  <si>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</si>
  <si>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</si>
  <si>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</si>
  <si>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</si>
  <si>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</si>
  <si>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</si>
  <si>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</si>
  <si>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</si>
  <si>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</si>
  <si>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</si>
  <si>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</si>
  <si>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</si>
  <si>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</si>
  <si>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</si>
  <si>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</si>
  <si>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</si>
  <si>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</si>
  <si>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</si>
  <si>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</si>
  <si>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</si>
  <si>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</si>
  <si>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</si>
  <si>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</si>
  <si>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</si>
  <si>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</si>
  <si>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</si>
  <si>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</si>
  <si>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</si>
  <si>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</si>
  <si>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</si>
  <si>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</si>
  <si>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</si>
  <si>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</si>
  <si>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</si>
  <si>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</si>
  <si>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</si>
  <si>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</si>
  <si>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</si>
  <si>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</si>
  <si>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</si>
  <si>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</si>
  <si>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</si>
  <si>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</si>
  <si>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</si>
  <si>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</si>
  <si>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</si>
  <si>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</si>
  <si>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</si>
  <si>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</si>
  <si>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</si>
  <si>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</si>
  <si>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</si>
  <si>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</si>
  <si>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</si>
  <si>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</si>
  <si>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</si>
  <si>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</si>
  <si>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</si>
  <si>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</si>
  <si>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</si>
  <si>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</si>
  <si>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</si>
  <si>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</si>
  <si>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</si>
  <si>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</si>
  <si>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</si>
  <si>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</si>
  <si>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</si>
  <si>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</si>
  <si>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</si>
  <si>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</si>
  <si>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</si>
  <si>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</si>
  <si>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</si>
  <si>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</si>
  <si>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</si>
  <si>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</si>
  <si>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</si>
  <si>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</si>
  <si>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</si>
  <si>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</si>
  <si>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</si>
  <si>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</si>
  <si>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</si>
  <si>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</si>
  <si>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</si>
  <si>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</si>
  <si>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</si>
  <si>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</si>
  <si>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</si>
  <si>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</si>
  <si>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</si>
  <si>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</si>
  <si>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</si>
  <si>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</si>
  <si>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</si>
  <si>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</si>
  <si>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</si>
  <si>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</si>
  <si>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</si>
  <si>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</si>
  <si>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</si>
  <si>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</si>
  <si>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</si>
  <si>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</si>
  <si>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</si>
  <si>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</si>
  <si>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</si>
  <si>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</si>
  <si>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</si>
  <si>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</si>
  <si>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</si>
  <si>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</si>
  <si>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</si>
  <si>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</si>
  <si>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</si>
  <si>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</si>
  <si>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</si>
  <si>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</si>
  <si>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</si>
  <si>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</si>
  <si>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</si>
  <si>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</si>
  <si>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</si>
  <si>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</si>
  <si>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</si>
  <si>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</si>
  <si>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</si>
  <si>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</si>
  <si>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</si>
  <si>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</si>
  <si>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</si>
  <si>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</si>
  <si>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</si>
  <si>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</si>
  <si>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</si>
  <si>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</si>
  <si>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</si>
  <si>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</si>
  <si>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</si>
  <si>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</si>
  <si>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</si>
  <si>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</si>
  <si>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</si>
  <si>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</si>
  <si>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</si>
  <si>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</si>
  <si>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</si>
  <si>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</si>
  <si>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</si>
  <si>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</si>
  <si>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</si>
  <si>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</si>
  <si>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</si>
  <si>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</si>
  <si>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</si>
  <si>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</si>
  <si>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</si>
  <si>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</si>
  <si>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</si>
  <si>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</si>
  <si>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</si>
  <si>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</si>
  <si>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</si>
  <si>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</si>
  <si>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</si>
  <si>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</si>
  <si>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</si>
  <si>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</si>
  <si>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</si>
  <si>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</si>
  <si>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</si>
  <si>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</si>
  <si>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</si>
  <si>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</si>
  <si>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</si>
  <si>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</si>
  <si>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</si>
  <si>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</si>
  <si>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</si>
  <si>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</si>
  <si>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</si>
  <si>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</si>
  <si>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</si>
  <si>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</si>
  <si>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</si>
  <si>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</si>
  <si>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</si>
  <si>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</si>
  <si>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</si>
  <si>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</si>
  <si>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</si>
  <si>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</si>
  <si>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</si>
  <si>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</si>
  <si>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</si>
  <si>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</si>
  <si>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</si>
  <si>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</si>
  <si>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</si>
  <si>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</si>
  <si>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</si>
  <si>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</si>
  <si>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</si>
  <si>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</si>
  <si>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</si>
  <si>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</si>
  <si>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</si>
  <si>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</si>
  <si>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</si>
  <si>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</si>
  <si>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</si>
  <si>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</si>
  <si>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</si>
  <si>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</si>
  <si>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</si>
  <si>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</si>
  <si>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</si>
  <si>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</si>
  <si>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</si>
  <si>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</si>
  <si>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</si>
  <si>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</si>
  <si>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</si>
  <si>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</si>
  <si>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</si>
  <si>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</si>
  <si>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</si>
  <si>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</si>
  <si>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</si>
  <si>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</si>
  <si>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</si>
  <si>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</si>
  <si>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</si>
  <si>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</si>
  <si>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</si>
  <si>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</si>
  <si>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</si>
  <si>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</si>
  <si>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</si>
  <si>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</si>
  <si>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</si>
  <si>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</si>
  <si>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</si>
  <si>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</si>
  <si>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</si>
  <si>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</si>
  <si>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</si>
  <si>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</si>
  <si>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</si>
  <si>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</si>
  <si>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</si>
  <si>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</si>
  <si>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</si>
  <si>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</si>
  <si>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</si>
  <si>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</si>
  <si>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</si>
  <si>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</si>
  <si>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</si>
  <si>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</si>
  <si>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</si>
  <si>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</si>
  <si>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</si>
  <si>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</si>
  <si>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</si>
  <si>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</si>
  <si>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</si>
  <si>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</si>
  <si>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</si>
  <si>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</si>
  <si>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</si>
  <si>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</si>
  <si>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</si>
  <si>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</si>
  <si>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</si>
  <si>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</si>
  <si>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</si>
  <si>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</si>
  <si>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</si>
  <si>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</si>
  <si>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</si>
  <si>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</si>
  <si>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</si>
  <si>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</si>
  <si>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</si>
  <si>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</si>
  <si>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</si>
  <si>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</si>
  <si>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</si>
  <si>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</si>
  <si>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</si>
  <si>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</si>
  <si>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</si>
  <si>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</si>
  <si>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</si>
  <si>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</si>
  <si>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</si>
  <si>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</si>
  <si>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</si>
  <si>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</si>
  <si>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</si>
  <si>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</si>
  <si>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</si>
  <si>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</si>
  <si>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</si>
  <si>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</si>
  <si>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</si>
  <si>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</si>
  <si>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</si>
  <si>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</si>
  <si>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</si>
  <si>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</si>
  <si>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</si>
  <si>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</si>
  <si>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</si>
  <si>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</si>
  <si>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</si>
  <si>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</si>
  <si>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</si>
  <si>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</si>
  <si>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</si>
  <si>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</si>
  <si>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</si>
  <si>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</si>
  <si>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</si>
  <si>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</si>
  <si>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</si>
  <si>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</si>
  <si>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</si>
  <si>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</si>
  <si>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</si>
  <si>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</si>
  <si>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</si>
  <si>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</si>
  <si>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</si>
  <si>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</si>
  <si>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</si>
  <si>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</si>
  <si>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</si>
  <si>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</si>
  <si>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</si>
  <si>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</si>
  <si>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</si>
  <si>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</si>
  <si>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</si>
  <si>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</si>
  <si>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</si>
  <si>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</si>
  <si>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</si>
  <si>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</si>
  <si>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</si>
  <si>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</si>
  <si>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</si>
  <si>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</si>
  <si>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</si>
  <si>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</si>
  <si>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</si>
  <si>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</si>
  <si>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</si>
  <si>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</si>
  <si>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</si>
  <si>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</si>
  <si>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</si>
  <si>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</si>
  <si>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</si>
  <si>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</si>
  <si>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</si>
  <si>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</si>
  <si>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</si>
  <si>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</si>
  <si>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</si>
  <si>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</si>
  <si>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</si>
  <si>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</si>
  <si>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</si>
  <si>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</si>
  <si>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</si>
  <si>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</si>
  <si>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</si>
  <si>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</si>
  <si>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</si>
  <si>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</si>
  <si>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</si>
  <si>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</si>
  <si>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</si>
  <si>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</si>
  <si>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</si>
  <si>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</si>
  <si>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</si>
  <si>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</si>
  <si>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</si>
  <si>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</si>
  <si>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</si>
  <si>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</si>
  <si>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</si>
  <si>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</si>
  <si>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</si>
  <si>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</si>
  <si>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</si>
  <si>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</si>
  <si>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</si>
  <si>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</si>
  <si>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</si>
  <si>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</si>
  <si>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</si>
  <si>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</si>
  <si>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</si>
  <si>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</si>
  <si>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</si>
  <si>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</si>
  <si>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</si>
  <si>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</si>
  <si>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</si>
  <si>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</si>
  <si>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</si>
  <si>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</si>
  <si>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</si>
  <si>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</si>
  <si>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</si>
  <si>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</si>
  <si>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</si>
  <si>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</si>
  <si>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</si>
  <si>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</si>
  <si>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</si>
  <si>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</si>
  <si>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</si>
  <si>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</si>
  <si>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</si>
  <si>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</si>
  <si>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</si>
  <si>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</si>
  <si>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</si>
  <si>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</si>
  <si>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</si>
  <si>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</si>
  <si>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</si>
  <si>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</si>
  <si>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</si>
  <si>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</si>
  <si>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</si>
  <si>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</si>
  <si>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</si>
  <si>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</si>
  <si>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</si>
  <si>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</si>
  <si>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</si>
  <si>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</si>
  <si>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</si>
  <si>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</si>
  <si>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</si>
  <si>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</si>
  <si>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</si>
  <si>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</si>
  <si>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</si>
  <si>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</si>
  <si>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</si>
  <si>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</si>
  <si>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</si>
  <si>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</si>
  <si>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</si>
  <si>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</si>
  <si>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</si>
  <si>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</si>
  <si>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</si>
  <si>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</si>
  <si>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</si>
  <si>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</si>
  <si>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</si>
  <si>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</si>
  <si>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</si>
  <si>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</si>
  <si>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</si>
  <si>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</si>
  <si>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</si>
  <si>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</si>
  <si>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</si>
  <si>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</si>
  <si>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</si>
  <si>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</si>
  <si>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</si>
  <si>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</si>
  <si>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</si>
  <si>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</si>
  <si>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</si>
  <si>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</si>
  <si>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</si>
  <si>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</si>
  <si>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</si>
  <si>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</si>
  <si>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</si>
  <si>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</si>
  <si>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</si>
  <si>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</si>
  <si>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</si>
  <si>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</si>
  <si>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</si>
  <si>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</si>
  <si>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</si>
  <si>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</si>
  <si>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</si>
  <si>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</si>
  <si>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</si>
  <si>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</si>
  <si>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</si>
  <si>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</si>
  <si>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</si>
  <si>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</si>
  <si>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</si>
  <si>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</si>
  <si>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</si>
  <si>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</si>
  <si>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</si>
  <si>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</si>
  <si>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</si>
  <si>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</si>
  <si>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</si>
  <si>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</si>
  <si>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</si>
  <si>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</si>
  <si>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</si>
  <si>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</si>
  <si>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</si>
  <si>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</si>
  <si>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</si>
  <si>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</si>
  <si>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</si>
  <si>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</si>
  <si>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</si>
  <si>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</si>
  <si>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</si>
  <si>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</si>
  <si>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</si>
  <si>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</si>
  <si>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</si>
  <si>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</si>
  <si>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</si>
  <si>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</si>
  <si>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</si>
  <si>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</si>
  <si>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</si>
  <si>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</si>
  <si>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</si>
  <si>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</si>
  <si>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</si>
  <si>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</si>
  <si>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</si>
  <si>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</si>
  <si>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</si>
  <si>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</si>
  <si>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</si>
  <si>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</si>
  <si>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</si>
  <si>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</si>
  <si>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</si>
  <si>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</si>
  <si>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</si>
  <si>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</si>
  <si>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</si>
  <si>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</si>
  <si>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</si>
  <si>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</si>
  <si>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</si>
  <si>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</si>
  <si>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</si>
  <si>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</si>
  <si>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</si>
  <si>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</si>
  <si>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</si>
  <si>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</si>
  <si>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</si>
  <si>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</si>
  <si>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</si>
  <si>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</si>
  <si>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</si>
  <si>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</si>
  <si>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</si>
  <si>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</si>
  <si>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</si>
  <si>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</si>
  <si>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</si>
  <si>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</si>
  <si>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</si>
  <si>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</si>
  <si>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</si>
  <si>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</si>
  <si>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</si>
  <si>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</si>
  <si>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</si>
  <si>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</si>
  <si>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</si>
  <si>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</si>
  <si>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</si>
  <si>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</si>
  <si>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</si>
  <si>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</si>
  <si>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</si>
  <si>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</si>
  <si>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</si>
  <si>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</si>
  <si>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</si>
  <si>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</si>
  <si>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</si>
  <si>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</si>
  <si>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</si>
  <si>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</si>
  <si>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</si>
  <si>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</si>
  <si>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</si>
  <si>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</si>
  <si>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</si>
  <si>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</si>
  <si>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</si>
  <si>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</si>
  <si>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</si>
  <si>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</si>
  <si>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</si>
  <si>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</si>
  <si>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</si>
  <si>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</si>
  <si>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</si>
  <si>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</si>
  <si>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</si>
  <si>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</si>
  <si>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</si>
  <si>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</si>
  <si>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</si>
  <si>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</si>
  <si>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</si>
  <si>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</si>
  <si>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</si>
  <si>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</si>
  <si>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</si>
  <si>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</si>
  <si>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</si>
  <si>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</si>
  <si>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</si>
  <si>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</si>
  <si>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</si>
  <si>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</si>
  <si>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</si>
  <si>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</si>
  <si>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</si>
  <si>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</si>
  <si>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</si>
  <si>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</si>
  <si>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</si>
  <si>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</si>
  <si>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</si>
  <si>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</si>
  <si>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</si>
  <si>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</si>
  <si>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</si>
  <si>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</si>
  <si>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</si>
  <si>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</si>
  <si>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</si>
  <si>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</si>
  <si>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</si>
  <si>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</si>
  <si>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</si>
  <si>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</si>
  <si>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</si>
  <si>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</si>
  <si>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</si>
  <si>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</si>
  <si>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</si>
  <si>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</si>
  <si>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</si>
  <si>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</si>
  <si>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</si>
  <si>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</si>
  <si>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</si>
  <si>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</si>
  <si>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</si>
  <si>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</si>
  <si>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</si>
  <si>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</si>
  <si>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</si>
  <si>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</si>
  <si>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</si>
  <si>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</si>
  <si>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</si>
  <si>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</si>
  <si>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</si>
  <si>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</si>
  <si>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</si>
  <si>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</si>
  <si>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</si>
  <si>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</si>
  <si>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</si>
  <si>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</si>
  <si>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</si>
  <si>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</si>
  <si>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</si>
  <si>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</si>
  <si>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</si>
  <si>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</si>
  <si>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</si>
  <si>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</si>
  <si>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</si>
  <si>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</si>
  <si>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</si>
  <si>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</si>
  <si>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</si>
  <si>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</si>
  <si>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</si>
  <si>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</si>
  <si>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</si>
  <si>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</si>
  <si>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</si>
  <si>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</si>
  <si>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</si>
  <si>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</si>
  <si>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</si>
  <si>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</si>
  <si>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</si>
  <si>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</si>
  <si>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</si>
  <si>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</si>
  <si>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</si>
  <si>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</si>
  <si>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</si>
  <si>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</si>
  <si>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</si>
  <si>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</si>
  <si>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</si>
  <si>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</si>
  <si>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</si>
  <si>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</si>
  <si>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</si>
  <si>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</si>
  <si>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</si>
  <si>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</si>
  <si>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</si>
  <si>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</si>
  <si>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</si>
  <si>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</si>
  <si>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</si>
  <si>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</si>
  <si>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</si>
  <si>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</si>
  <si>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</si>
  <si>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</si>
  <si>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</si>
  <si>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</si>
  <si>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</si>
  <si>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</si>
  <si>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</si>
  <si>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</si>
  <si>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</si>
  <si>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</si>
  <si>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</si>
  <si>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</si>
  <si>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</si>
  <si>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</si>
  <si>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</si>
  <si>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</si>
  <si>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</si>
  <si>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</si>
  <si>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</si>
  <si>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</si>
  <si>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</si>
  <si>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</si>
  <si>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</si>
  <si>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</si>
  <si>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</si>
  <si>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</si>
  <si>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</si>
  <si>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</si>
  <si>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</si>
  <si>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</si>
  <si>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</si>
  <si>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</si>
  <si>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</si>
  <si>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</si>
  <si>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</si>
  <si>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</si>
  <si>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</si>
  <si>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</si>
  <si>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</si>
  <si>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</si>
  <si>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</si>
  <si>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</si>
  <si>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</si>
  <si>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</si>
  <si>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</si>
  <si>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</si>
  <si>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</si>
  <si>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</si>
  <si>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</si>
  <si>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</si>
  <si>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</si>
  <si>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</si>
  <si>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</si>
  <si>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</si>
  <si>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</si>
  <si>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</si>
  <si>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</si>
  <si>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</si>
  <si>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</si>
  <si>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</si>
  <si>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</si>
  <si>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</si>
  <si>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</si>
  <si>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</si>
  <si>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</si>
  <si>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</si>
  <si>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</si>
  <si>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</si>
  <si>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</si>
  <si>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</si>
  <si>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</si>
  <si>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</si>
  <si>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</si>
  <si>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</si>
  <si>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</si>
  <si>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</si>
  <si>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</si>
  <si>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</si>
  <si>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</si>
  <si>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</si>
  <si>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</si>
  <si>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</si>
  <si>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</si>
  <si>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</si>
  <si>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</si>
  <si>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</si>
  <si>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</si>
  <si>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</si>
  <si>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</si>
  <si>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</si>
  <si>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</si>
  <si>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</si>
  <si>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</si>
  <si>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</si>
  <si>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</si>
  <si>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</si>
  <si>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</si>
  <si>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</si>
  <si>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</si>
  <si>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</si>
  <si>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</si>
  <si>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</si>
  <si>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</si>
  <si>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</si>
  <si>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</si>
  <si>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</si>
  <si>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</si>
  <si>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</si>
  <si>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</si>
  <si>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</si>
  <si>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</si>
  <si>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</si>
  <si>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</si>
  <si>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</si>
  <si>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</si>
  <si>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</si>
  <si>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</si>
  <si>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</si>
  <si>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</si>
  <si>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</si>
  <si>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</si>
  <si>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</si>
  <si>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</si>
  <si>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</si>
  <si>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</si>
  <si>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</si>
  <si>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</si>
  <si>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</si>
  <si>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</si>
  <si>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</si>
  <si>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</si>
  <si>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</si>
  <si>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</si>
  <si>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</si>
  <si>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</si>
  <si>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</si>
  <si>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</si>
  <si>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</si>
  <si>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</si>
  <si>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</si>
  <si>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</si>
  <si>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</si>
  <si>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</si>
  <si>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</si>
  <si>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</si>
  <si>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</si>
  <si>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</si>
  <si>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</si>
  <si>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</si>
  <si>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</si>
  <si>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</si>
  <si>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</si>
  <si>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</si>
  <si>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</si>
  <si>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</si>
  <si>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</si>
  <si>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</si>
  <si>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</si>
  <si>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</si>
  <si>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</si>
  <si>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</si>
  <si>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</si>
  <si>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</si>
  <si>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</si>
  <si>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</si>
  <si>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</si>
  <si>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</si>
  <si>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</si>
  <si>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</si>
  <si>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</si>
  <si>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</si>
  <si>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</si>
  <si>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</si>
  <si>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</si>
  <si>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</si>
  <si>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</si>
  <si>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</si>
  <si>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</si>
  <si>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</si>
  <si>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</si>
  <si>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</si>
  <si>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</si>
  <si>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</si>
  <si>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</si>
  <si>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</si>
  <si>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</si>
  <si>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</si>
  <si>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</si>
  <si>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</si>
  <si>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</si>
  <si>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</si>
  <si>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</si>
  <si>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</si>
  <si>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</si>
  <si>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</si>
  <si>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</si>
  <si>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</si>
  <si>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</si>
  <si>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</si>
  <si>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</si>
  <si>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</si>
  <si>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</si>
  <si>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</si>
  <si>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</si>
  <si>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</si>
  <si>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</si>
  <si>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</si>
  <si>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</si>
  <si>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</si>
  <si>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</si>
  <si>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</si>
  <si>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</si>
  <si>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</si>
  <si>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</si>
  <si>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</si>
  <si>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</si>
  <si>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</si>
  <si>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</si>
  <si>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</si>
  <si>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</si>
  <si>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</si>
  <si>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</si>
  <si>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</si>
  <si>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</si>
  <si>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</si>
  <si>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</si>
  <si>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</si>
  <si>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</si>
  <si>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</si>
  <si>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</si>
  <si>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</si>
  <si>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</si>
  <si>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</si>
  <si>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</si>
  <si>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</si>
  <si>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</si>
  <si>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</si>
  <si>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</si>
  <si>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</si>
  <si>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</si>
  <si>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</si>
  <si>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</si>
  <si>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</si>
  <si>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</si>
  <si>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</si>
  <si>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</si>
  <si>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</si>
  <si>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</si>
  <si>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</si>
  <si>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</si>
  <si>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</si>
  <si>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</si>
  <si>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</si>
  <si>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</si>
  <si>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</si>
  <si>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</si>
  <si>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</si>
  <si>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</si>
  <si>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</si>
  <si>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</si>
  <si>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</si>
  <si>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</si>
  <si>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</si>
  <si>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</si>
  <si>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</si>
  <si>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</si>
  <si>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</si>
  <si>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</si>
  <si>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</si>
  <si>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</si>
  <si>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</si>
  <si>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</si>
  <si>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</si>
  <si>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</si>
  <si>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</si>
  <si>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</si>
  <si>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</si>
  <si>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</si>
  <si>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</si>
  <si>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</si>
  <si>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</si>
  <si>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</si>
  <si>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</si>
  <si>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</si>
  <si>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</si>
  <si>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</si>
  <si>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</si>
  <si>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</si>
  <si>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</si>
  <si>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</si>
  <si>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</si>
  <si>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</si>
  <si>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</si>
  <si>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</si>
  <si>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</si>
  <si>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</si>
  <si>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</si>
  <si>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</si>
  <si>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</si>
  <si>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</si>
  <si>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</si>
  <si>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</si>
  <si>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</si>
  <si>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</si>
  <si>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</si>
  <si>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</si>
  <si>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</si>
  <si>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</si>
  <si>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</si>
  <si>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</si>
  <si>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</si>
  <si>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</si>
  <si>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</si>
  <si>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</si>
  <si>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</si>
  <si>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</si>
  <si>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</si>
  <si>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</si>
  <si>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</si>
  <si>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</si>
  <si>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</si>
  <si>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</si>
  <si>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</si>
  <si>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</si>
  <si>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</si>
  <si>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</si>
  <si>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</si>
  <si>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</si>
  <si>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</si>
  <si>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</si>
  <si>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</si>
  <si>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</si>
  <si>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</si>
  <si>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</si>
  <si>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</si>
  <si>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</si>
  <si>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</si>
  <si>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</si>
  <si>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</si>
  <si>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</si>
  <si>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</si>
  <si>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</si>
  <si>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</si>
  <si>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</si>
  <si>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</si>
  <si>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</si>
  <si>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</si>
  <si>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</si>
  <si>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</si>
  <si>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</si>
  <si>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</si>
  <si>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</si>
  <si>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</si>
  <si>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</si>
  <si>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</si>
  <si>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</si>
  <si>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</si>
  <si>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</si>
  <si>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</si>
  <si>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</si>
  <si>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</si>
  <si>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</si>
  <si>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</si>
  <si>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</si>
  <si>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</si>
  <si>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</si>
  <si>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</si>
  <si>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</si>
  <si>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</si>
  <si>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</si>
  <si>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</si>
  <si>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</si>
  <si>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</si>
  <si>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</si>
  <si>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</si>
  <si>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</si>
  <si>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</si>
  <si>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</si>
  <si>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</si>
  <si>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</si>
  <si>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</si>
  <si>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</si>
  <si>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</si>
  <si>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</si>
  <si>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</si>
  <si>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</si>
  <si>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</si>
  <si>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</si>
  <si>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</si>
  <si>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</si>
  <si>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</si>
  <si>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</si>
  <si>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</si>
  <si>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</si>
  <si>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</si>
  <si>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</si>
  <si>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</si>
  <si>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</si>
  <si>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</si>
  <si>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</si>
  <si>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</si>
  <si>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</si>
  <si>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</si>
  <si>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</si>
  <si>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</si>
  <si>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</si>
  <si>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</si>
  <si>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</si>
  <si>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</si>
  <si>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</si>
  <si>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</si>
  <si>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</si>
  <si>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</si>
  <si>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</si>
  <si>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</si>
  <si>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</si>
  <si>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</si>
  <si>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</si>
  <si>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</si>
  <si>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</si>
  <si>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</si>
  <si>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</si>
  <si>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</si>
  <si>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</si>
  <si>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</si>
  <si>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</si>
  <si>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</si>
  <si>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</si>
  <si>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</si>
  <si>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</si>
  <si>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</si>
  <si>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</si>
  <si>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</si>
  <si>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</si>
  <si>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</si>
  <si>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</si>
  <si>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</si>
  <si>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</si>
  <si>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</si>
  <si>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</si>
  <si>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</si>
  <si>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</si>
  <si>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</si>
  <si>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</si>
  <si>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</si>
  <si>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</si>
  <si>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</si>
  <si>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</si>
  <si>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</si>
  <si>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</si>
  <si>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</si>
  <si>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</si>
  <si>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</si>
  <si>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</si>
  <si>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</si>
  <si>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</si>
  <si>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</si>
  <si>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</si>
  <si>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</si>
  <si>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</si>
  <si>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</si>
  <si>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</si>
  <si>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</si>
  <si>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</si>
  <si>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</si>
  <si>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</si>
  <si>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</si>
  <si>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</si>
  <si>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</si>
  <si>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</si>
  <si>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</si>
  <si>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</si>
  <si>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</si>
  <si>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</si>
  <si>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</si>
  <si>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</si>
  <si>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</si>
  <si>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</si>
  <si>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</si>
  <si>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</si>
  <si>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</si>
  <si>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</si>
  <si>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</si>
  <si>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</si>
  <si>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</si>
  <si>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</si>
  <si>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</si>
  <si>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</si>
  <si>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</si>
  <si>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</si>
  <si>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</si>
  <si>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</si>
  <si>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</si>
  <si>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</si>
  <si>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</si>
  <si>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</si>
  <si>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</si>
  <si>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</si>
  <si>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</si>
  <si>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</si>
  <si>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</si>
  <si>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</si>
  <si>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</si>
  <si>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</si>
  <si>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</si>
  <si>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</si>
  <si>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</si>
  <si>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</si>
  <si>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</si>
  <si>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</si>
  <si>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</si>
  <si>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</si>
  <si>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</si>
  <si>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</si>
  <si>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</si>
  <si>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</si>
  <si>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</si>
  <si>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</si>
  <si>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</si>
  <si>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</si>
  <si>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</si>
  <si>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</si>
  <si>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</si>
  <si>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</si>
  <si>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</si>
  <si>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</si>
  <si>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</si>
  <si>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</si>
  <si>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</si>
  <si>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</si>
  <si>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</si>
  <si>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</si>
  <si>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</si>
  <si>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</si>
  <si>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</si>
  <si>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</si>
  <si>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</si>
  <si>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</si>
  <si>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</si>
  <si>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</si>
  <si>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</si>
  <si>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</si>
  <si>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</si>
  <si>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</si>
  <si>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</si>
  <si>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</si>
  <si>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</si>
  <si>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</si>
  <si>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</si>
  <si>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</si>
  <si>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</si>
  <si>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</si>
  <si>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</si>
  <si>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</si>
  <si>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</si>
  <si>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</si>
  <si>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</si>
  <si>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</si>
  <si>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</si>
  <si>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</si>
  <si>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</si>
  <si>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</si>
  <si>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</si>
  <si>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</si>
  <si>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</si>
  <si>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</si>
  <si>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</si>
  <si>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</si>
  <si>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</si>
  <si>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</si>
  <si>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</si>
  <si>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</si>
  <si>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</si>
  <si>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</si>
  <si>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</si>
  <si>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</si>
  <si>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</si>
  <si>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</si>
  <si>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</si>
  <si>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</si>
  <si>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</si>
  <si>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</si>
  <si>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</si>
  <si>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</si>
  <si>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</si>
  <si>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</si>
  <si>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</si>
  <si>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</si>
  <si>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</si>
  <si>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</si>
  <si>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</si>
  <si>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</si>
  <si>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</si>
  <si>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</si>
  <si>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</si>
  <si>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</si>
  <si>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</si>
  <si>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</si>
  <si>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</si>
  <si>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</si>
  <si>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</si>
  <si>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</si>
  <si>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</si>
  <si>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</si>
  <si>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</si>
  <si>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</si>
  <si>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</si>
  <si>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</si>
  <si>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</si>
  <si>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</si>
  <si>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</si>
  <si>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</si>
  <si>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</si>
  <si>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</si>
  <si>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</si>
  <si>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</si>
  <si>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</si>
  <si>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</si>
  <si>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</si>
  <si>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</si>
  <si>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</si>
  <si>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</si>
  <si>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</si>
  <si>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</si>
  <si>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</si>
  <si>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</si>
  <si>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</si>
  <si>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</si>
  <si>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</si>
  <si>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</si>
  <si>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</si>
  <si>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</si>
  <si>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</si>
  <si>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</si>
  <si>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</si>
  <si>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</si>
  <si>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</si>
  <si>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</si>
  <si>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</si>
  <si>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</si>
  <si>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</si>
  <si>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</si>
  <si>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</si>
  <si>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</si>
  <si>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</si>
  <si>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</si>
  <si>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</si>
  <si>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</si>
  <si>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</si>
  <si>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</si>
  <si>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</si>
  <si>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</si>
  <si>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</si>
  <si>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</si>
  <si>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</si>
  <si>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</si>
  <si>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</si>
  <si>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</si>
  <si>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</si>
  <si>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</si>
  <si>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</si>
  <si>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</si>
  <si>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</si>
  <si>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</si>
  <si>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</si>
  <si>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</si>
  <si>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</si>
  <si>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</si>
  <si>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</si>
  <si>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</si>
  <si>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</si>
  <si>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</si>
  <si>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</si>
  <si>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</si>
  <si>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</si>
  <si>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</si>
  <si>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</si>
  <si>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</si>
  <si>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</si>
  <si>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</si>
  <si>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</si>
  <si>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</si>
  <si>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</si>
  <si>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</si>
  <si>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</si>
  <si>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</si>
  <si>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</si>
  <si>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</si>
  <si>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</si>
  <si>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</si>
  <si>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</si>
  <si>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</si>
  <si>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</si>
  <si>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</si>
  <si>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</si>
  <si>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</si>
  <si>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</si>
  <si>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</si>
  <si>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</si>
  <si>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</si>
  <si>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</si>
  <si>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</si>
  <si>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</si>
  <si>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</si>
  <si>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</si>
  <si>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</si>
  <si>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</si>
  <si>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</si>
  <si>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</si>
  <si>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</si>
  <si>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</si>
  <si>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</si>
  <si>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</si>
  <si>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</si>
  <si>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</si>
  <si>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</si>
  <si>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</si>
  <si>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</si>
  <si>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</si>
  <si>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</si>
  <si>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</si>
  <si>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</si>
  <si>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</si>
  <si>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</si>
  <si>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</si>
  <si>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</si>
  <si>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</si>
  <si>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</si>
  <si>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</si>
  <si>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</si>
  <si>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</si>
  <si>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</si>
  <si>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</si>
  <si>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</si>
  <si>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</si>
  <si>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</si>
  <si>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</si>
  <si>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</si>
  <si>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</si>
  <si>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</si>
  <si>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</si>
  <si>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</si>
  <si>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</si>
  <si>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</si>
  <si>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</si>
  <si>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</si>
  <si>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</si>
  <si>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</si>
  <si>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</si>
  <si>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</si>
  <si>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</si>
  <si>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</si>
  <si>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</si>
  <si>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</si>
  <si>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</si>
  <si>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</si>
  <si>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</si>
  <si>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</si>
  <si>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</si>
  <si>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</si>
  <si>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</si>
  <si>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</si>
  <si>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</si>
  <si>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</si>
  <si>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</si>
  <si>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</si>
  <si>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</si>
  <si>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</si>
  <si>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</si>
  <si>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</si>
  <si>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</si>
  <si>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</si>
  <si>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</si>
  <si>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</si>
  <si>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</si>
  <si>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</si>
  <si>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</si>
  <si>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</si>
  <si>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</si>
  <si>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</si>
  <si>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</si>
  <si>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</si>
  <si>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</si>
  <si>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</si>
  <si>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</si>
  <si>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</si>
  <si>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</si>
  <si>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</si>
  <si>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</si>
  <si>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</si>
  <si>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</si>
  <si>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</si>
  <si>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</si>
  <si>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</si>
  <si>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</si>
  <si>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</si>
  <si>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</si>
  <si>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</si>
  <si>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</si>
  <si>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</si>
  <si>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</si>
  <si>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</si>
  <si>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</si>
  <si>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</si>
  <si>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</si>
  <si>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</si>
  <si>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</si>
  <si>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</si>
  <si>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</si>
  <si>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</si>
  <si>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</si>
  <si>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</si>
  <si>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</si>
  <si>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</si>
  <si>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</si>
  <si>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</si>
  <si>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</si>
  <si>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</si>
  <si>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</si>
  <si>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</si>
  <si>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</si>
  <si>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</si>
  <si>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</si>
  <si>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</si>
  <si>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</si>
  <si>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</si>
  <si>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</si>
  <si>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</si>
  <si>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</si>
  <si>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</si>
  <si>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</si>
  <si>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</si>
  <si>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</si>
  <si>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</si>
  <si>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</si>
  <si>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</si>
  <si>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</si>
  <si>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</si>
  <si>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</si>
  <si>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</si>
  <si>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</si>
  <si>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</si>
  <si>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</si>
  <si>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</si>
  <si>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</si>
  <si>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</si>
  <si>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</si>
  <si>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</si>
  <si>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</si>
  <si>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</si>
  <si>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</si>
  <si>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</si>
  <si>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</si>
  <si>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</si>
  <si>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</si>
  <si>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</si>
  <si>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</si>
  <si>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</si>
  <si>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</si>
  <si>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</si>
  <si>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</si>
  <si>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</si>
  <si>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</si>
  <si>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</si>
  <si>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</si>
  <si>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</si>
  <si>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</si>
  <si>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</si>
  <si>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</si>
  <si>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</si>
  <si>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</si>
  <si>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</si>
  <si>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</si>
  <si>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</si>
  <si>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</si>
  <si>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</si>
  <si>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</si>
  <si>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</si>
  <si>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</si>
  <si>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</si>
  <si>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</si>
  <si>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</si>
  <si>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</si>
  <si>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</si>
  <si>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</si>
  <si>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</si>
  <si>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</si>
  <si>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</si>
  <si>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</si>
  <si>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</si>
  <si>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</si>
  <si>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</si>
  <si>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</si>
  <si>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</si>
  <si>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</si>
  <si>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</si>
  <si>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</si>
  <si>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</si>
  <si>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</si>
  <si>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</si>
  <si>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</si>
  <si>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</si>
  <si>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</si>
  <si>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</si>
  <si>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</si>
  <si>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</si>
  <si>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</si>
  <si>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</si>
  <si>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</si>
  <si>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</si>
  <si>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</si>
  <si>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</si>
  <si>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</si>
  <si>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</si>
  <si>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</si>
  <si>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</si>
  <si>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</si>
  <si>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</si>
  <si>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</si>
  <si>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</si>
  <si>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</si>
  <si>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</si>
  <si>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</si>
  <si>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</si>
  <si>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</si>
  <si>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</si>
  <si>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</si>
  <si>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</si>
  <si>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</si>
  <si>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</si>
  <si>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</si>
  <si>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</si>
  <si>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</si>
  <si>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</si>
  <si>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</si>
  <si>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</si>
  <si>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</si>
  <si>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</si>
  <si>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</si>
  <si>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</si>
  <si>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</si>
  <si>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</si>
  <si>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</si>
  <si>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</si>
  <si>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</si>
  <si>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</si>
  <si>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</si>
  <si>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</si>
  <si>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</si>
  <si>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</si>
  <si>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</si>
  <si>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</si>
  <si>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</si>
  <si>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</si>
  <si>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</si>
  <si>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</si>
  <si>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</si>
  <si>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</si>
  <si>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</si>
  <si>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</si>
  <si>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</si>
  <si>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</si>
  <si>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</si>
  <si>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</si>
  <si>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</si>
  <si>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</si>
  <si>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</si>
  <si>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</si>
  <si>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</si>
  <si>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</si>
  <si>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</si>
  <si>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</si>
  <si>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</si>
  <si>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</si>
  <si>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</si>
  <si>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</si>
  <si>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</si>
  <si>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</si>
  <si>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</si>
  <si>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</si>
  <si>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</si>
  <si>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</si>
  <si>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</si>
  <si>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</si>
  <si>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</si>
  <si>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</si>
  <si>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</si>
  <si>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</si>
  <si>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</si>
  <si>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</si>
  <si>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</si>
  <si>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</si>
  <si>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</si>
  <si>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</si>
  <si>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</si>
  <si>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</si>
  <si>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</si>
  <si>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</si>
  <si>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</si>
  <si>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</si>
  <si>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</si>
  <si>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</si>
  <si>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</si>
  <si>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</si>
  <si>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</si>
  <si>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</si>
  <si>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</si>
  <si>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</si>
  <si>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</si>
  <si>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</si>
  <si>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</si>
  <si>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</si>
  <si>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</si>
  <si>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</si>
  <si>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</si>
  <si>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</si>
  <si>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</si>
  <si>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</si>
  <si>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</si>
  <si>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</si>
  <si>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</si>
  <si>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</si>
  <si>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</si>
  <si>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</si>
  <si>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</si>
  <si>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</si>
  <si>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</si>
  <si>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</si>
  <si>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</si>
  <si>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</si>
  <si>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</si>
  <si>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</si>
  <si>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</si>
  <si>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</si>
  <si>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</si>
  <si>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</si>
  <si>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</si>
  <si>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</si>
  <si>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</si>
  <si>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</si>
  <si>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</si>
  <si>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</si>
  <si>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</si>
  <si>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</si>
  <si>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</si>
  <si>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</si>
  <si>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</si>
  <si>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</si>
  <si>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</si>
  <si>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</si>
  <si>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</si>
  <si>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</si>
  <si>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</si>
  <si>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</si>
  <si>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</si>
  <si>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</si>
  <si>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</si>
  <si>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</si>
  <si>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</si>
  <si>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</si>
  <si>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</si>
  <si>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</si>
  <si>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</si>
  <si>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</si>
  <si>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</si>
  <si>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</si>
  <si>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</si>
  <si>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</si>
  <si>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</si>
  <si>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</si>
  <si>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</si>
  <si>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</si>
  <si>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</si>
  <si>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</si>
  <si>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</si>
  <si>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</si>
  <si>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</si>
  <si>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</si>
  <si>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</si>
  <si>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</si>
  <si>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</si>
  <si>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</si>
  <si>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</si>
  <si>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</si>
  <si>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</si>
  <si>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</si>
  <si>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</si>
  <si>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</si>
  <si>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</si>
  <si>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</si>
  <si>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</si>
  <si>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</si>
  <si>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</si>
  <si>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</si>
  <si>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</si>
  <si>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</si>
  <si>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</si>
  <si>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</si>
  <si>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</si>
  <si>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</si>
  <si>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</si>
  <si>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</si>
  <si>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</si>
  <si>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</si>
  <si>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</si>
  <si>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</si>
  <si>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</si>
  <si>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</si>
  <si>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</si>
  <si>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</si>
  <si>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</si>
  <si>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</si>
  <si>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</si>
  <si>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</si>
  <si>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</si>
  <si>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</si>
  <si>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</si>
  <si>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</si>
  <si>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</si>
  <si>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</si>
  <si>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</si>
  <si>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</si>
  <si>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</si>
  <si>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</si>
  <si>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</si>
  <si>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</si>
  <si>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</si>
  <si>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</si>
  <si>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</si>
  <si>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</si>
  <si>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</si>
  <si>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</si>
  <si>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</si>
  <si>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</si>
  <si>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</si>
  <si>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</si>
  <si>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</si>
  <si>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</si>
  <si>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</si>
  <si>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</si>
  <si>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</si>
  <si>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</si>
  <si>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</si>
  <si>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</si>
  <si>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</si>
  <si>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</si>
  <si>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</si>
  <si>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</si>
  <si>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</si>
  <si>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</si>
  <si>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</si>
  <si>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</si>
  <si>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</si>
  <si>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</si>
  <si>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</si>
  <si>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</si>
  <si>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</si>
  <si>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</si>
  <si>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</si>
  <si>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</si>
  <si>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</si>
  <si>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</si>
  <si>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</si>
  <si>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</si>
  <si>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</si>
  <si>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</si>
  <si>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</si>
  <si>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</si>
  <si>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</si>
  <si>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</si>
  <si>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</si>
  <si>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</si>
  <si>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</si>
  <si>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</si>
  <si>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</si>
  <si>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</si>
  <si>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</si>
  <si>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</si>
  <si>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</si>
  <si>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</si>
  <si>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</si>
  <si>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</si>
  <si>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</si>
  <si>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</si>
  <si>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</si>
  <si>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</si>
  <si>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</si>
  <si>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</si>
  <si>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</si>
  <si>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</si>
  <si>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</si>
  <si>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</si>
  <si>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</si>
  <si>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</si>
  <si>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</si>
  <si>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</si>
  <si>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</si>
  <si>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</si>
  <si>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</si>
  <si>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</si>
  <si>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</si>
  <si>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</si>
  <si>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</si>
  <si>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</si>
  <si>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</si>
  <si>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</si>
  <si>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</si>
  <si>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</si>
  <si>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</si>
  <si>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</si>
  <si>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</si>
  <si>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</si>
  <si>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</si>
  <si>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</si>
  <si>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</si>
  <si>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</si>
  <si>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</si>
  <si>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</si>
  <si>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</si>
  <si>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</si>
  <si>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</si>
  <si>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</si>
  <si>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</si>
  <si>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</si>
  <si>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</si>
  <si>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</si>
  <si>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</si>
  <si>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</si>
  <si>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</si>
  <si>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</si>
  <si>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</si>
  <si>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</si>
  <si>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</si>
  <si>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</si>
  <si>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</si>
  <si>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</si>
  <si>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</si>
  <si>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</si>
  <si>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</si>
  <si>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</si>
  <si>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</si>
  <si>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</si>
  <si>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</si>
  <si>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</si>
  <si>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</si>
  <si>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</si>
  <si>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</si>
  <si>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</si>
  <si>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</si>
  <si>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</si>
  <si>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</si>
  <si>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</si>
  <si>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</si>
  <si>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</si>
  <si>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</si>
  <si>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</si>
  <si>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</si>
  <si>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</si>
  <si>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</si>
  <si>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</si>
  <si>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</si>
  <si>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</si>
  <si>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</si>
  <si>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</si>
  <si>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</si>
  <si>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</si>
  <si>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</si>
  <si>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</si>
  <si>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</si>
  <si>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</si>
  <si>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</si>
  <si>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</si>
  <si>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</si>
  <si>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</si>
  <si>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</si>
  <si>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</si>
  <si>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</si>
  <si>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</si>
  <si>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</si>
  <si>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</si>
  <si>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</si>
  <si>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</si>
  <si>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</si>
  <si>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</si>
  <si>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</si>
  <si>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</si>
  <si>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</si>
  <si>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</si>
  <si>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</si>
  <si>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</si>
  <si>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</si>
  <si>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</si>
  <si>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</si>
  <si>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</si>
  <si>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</si>
  <si>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</si>
  <si>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</si>
  <si>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</si>
  <si>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</si>
  <si>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</si>
  <si>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</si>
  <si>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</si>
  <si>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</si>
  <si>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</si>
  <si>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</si>
  <si>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</si>
  <si>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</si>
  <si>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</si>
  <si>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</si>
  <si>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</si>
  <si>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</si>
  <si>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</si>
  <si>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</si>
  <si>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</si>
  <si>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</si>
  <si>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</si>
  <si>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</si>
  <si>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</si>
  <si>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</si>
  <si>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</si>
  <si>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</si>
  <si>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</si>
  <si>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</si>
  <si>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</si>
  <si>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</si>
  <si>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</si>
  <si>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</si>
  <si>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</si>
  <si>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</si>
  <si>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</si>
  <si>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</si>
  <si>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</si>
  <si>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</si>
  <si>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</si>
  <si>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</si>
  <si>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</si>
  <si>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</si>
  <si>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</si>
  <si>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</si>
  <si>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</si>
  <si>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</si>
  <si>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</si>
  <si>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</si>
  <si>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</si>
  <si>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</si>
  <si>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</si>
  <si>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</si>
  <si>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</si>
  <si>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</si>
  <si>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</si>
  <si>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</si>
  <si>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</si>
  <si>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</si>
  <si>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</si>
  <si>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</si>
  <si>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</si>
  <si>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</si>
  <si>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</si>
  <si>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</si>
  <si>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</si>
  <si>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</si>
  <si>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</si>
  <si>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</si>
  <si>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</si>
  <si>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</si>
  <si>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</si>
  <si>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</si>
  <si>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</si>
  <si>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</si>
  <si>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</si>
  <si>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</si>
  <si>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</si>
  <si>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</si>
  <si>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</si>
  <si>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</si>
  <si>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</si>
  <si>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</si>
  <si>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</si>
  <si>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</si>
  <si>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</si>
  <si>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</si>
  <si>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</si>
  <si>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</si>
  <si>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</si>
  <si>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</si>
  <si>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</si>
  <si>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</si>
  <si>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</si>
  <si>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</si>
  <si>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</si>
  <si>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</si>
  <si>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</si>
  <si>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</si>
  <si>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</si>
  <si>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</si>
  <si>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</si>
  <si>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</si>
  <si>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</si>
  <si>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</si>
  <si>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</si>
  <si>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</si>
  <si>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</si>
  <si>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</si>
  <si>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</si>
  <si>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</si>
  <si>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</si>
  <si>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</si>
  <si>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</si>
  <si>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</si>
  <si>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</si>
  <si>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</si>
  <si>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</si>
  <si>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</si>
  <si>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</si>
  <si>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</si>
  <si>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</si>
  <si>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</si>
  <si>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</si>
  <si>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</si>
  <si>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</si>
  <si>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</si>
  <si>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</si>
  <si>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</si>
  <si>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</si>
  <si>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</si>
  <si>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</si>
  <si>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</si>
  <si>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</si>
  <si>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</si>
  <si>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</si>
  <si>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</si>
  <si>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</si>
  <si>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</si>
  <si>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</si>
  <si>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</si>
  <si>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</si>
  <si>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</si>
  <si>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</si>
  <si>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</si>
  <si>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</si>
  <si>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</si>
  <si>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</si>
  <si>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</si>
  <si>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</si>
  <si>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</si>
  <si>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</si>
  <si>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</si>
  <si>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</si>
  <si>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</si>
  <si>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</si>
  <si>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</si>
  <si>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</si>
  <si>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</si>
  <si>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</si>
  <si>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</si>
  <si>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</si>
  <si>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</si>
  <si>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</si>
  <si>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</si>
  <si>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</si>
  <si>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</si>
  <si>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</si>
  <si>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</si>
  <si>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</si>
  <si>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</si>
  <si>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</si>
  <si>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</si>
  <si>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</si>
  <si>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</si>
  <si>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</si>
  <si>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</si>
  <si>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</si>
  <si>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</si>
  <si>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</si>
  <si>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</si>
  <si>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</si>
  <si>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</si>
  <si>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</si>
  <si>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</si>
  <si>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</si>
  <si>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</si>
  <si>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</si>
  <si>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</si>
  <si>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</si>
  <si>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</si>
  <si>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</si>
  <si>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</si>
  <si>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</si>
  <si>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</si>
  <si>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</si>
  <si>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</si>
  <si>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</si>
  <si>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</si>
  <si>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</si>
  <si>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</si>
  <si>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</si>
  <si>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</si>
  <si>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</si>
  <si>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</si>
  <si>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</si>
  <si>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</si>
  <si>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</si>
  <si>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</si>
  <si>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</si>
  <si>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</si>
  <si>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</si>
  <si>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</si>
  <si>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</si>
  <si>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</si>
  <si>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</si>
  <si>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</si>
  <si>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</si>
  <si>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</si>
  <si>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</si>
  <si>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</si>
  <si>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</si>
  <si>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</si>
  <si>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</si>
  <si>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</si>
  <si>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</si>
  <si>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</si>
  <si>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</si>
  <si>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</si>
  <si>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</si>
  <si>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</si>
  <si>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</si>
  <si>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</si>
  <si>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</si>
  <si>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</si>
  <si>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</si>
  <si>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</si>
  <si>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</si>
  <si>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</si>
  <si>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</si>
  <si>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</si>
  <si>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</si>
  <si>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</si>
  <si>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</si>
  <si>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</si>
  <si>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</si>
  <si>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</si>
  <si>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</si>
  <si>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</si>
  <si>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</si>
  <si>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</si>
  <si>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</si>
  <si>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</si>
  <si>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</si>
  <si>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</si>
  <si>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</si>
  <si>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</si>
  <si>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</si>
  <si>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</si>
  <si>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</si>
  <si>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</si>
  <si>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</si>
  <si>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</si>
  <si>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</si>
  <si>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</si>
  <si>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</si>
  <si>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</si>
  <si>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</si>
  <si>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</si>
  <si>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</si>
  <si>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</si>
  <si>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</si>
  <si>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</si>
  <si>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</si>
  <si>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</si>
  <si>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</si>
  <si>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</si>
  <si>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</si>
  <si>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</si>
  <si>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</si>
  <si>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</si>
  <si>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</si>
  <si>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</si>
  <si>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</si>
  <si>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</si>
  <si>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</si>
  <si>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</si>
  <si>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</si>
  <si>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</si>
  <si>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</si>
  <si>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</si>
  <si>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</si>
  <si>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</si>
  <si>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</si>
  <si>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</si>
  <si>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</si>
  <si>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</si>
  <si>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</si>
  <si>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</si>
  <si>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</si>
  <si>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</si>
  <si>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</si>
  <si>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</si>
  <si>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</si>
  <si>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</si>
  <si>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</si>
  <si>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</si>
  <si>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</si>
  <si>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</si>
  <si>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</si>
  <si>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</si>
  <si>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</si>
  <si>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</si>
  <si>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</si>
  <si>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</si>
  <si>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</si>
  <si>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</si>
  <si>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</si>
  <si>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</si>
  <si>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</si>
  <si>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</si>
  <si>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</si>
  <si>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</si>
  <si>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</si>
  <si>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</si>
  <si>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</si>
  <si>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</si>
  <si>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</si>
  <si>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</si>
  <si>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</si>
  <si>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</si>
  <si>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</si>
  <si>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</si>
  <si>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</si>
  <si>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</si>
  <si>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</si>
  <si>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</si>
  <si>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</si>
  <si>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</si>
  <si>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</si>
  <si>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</si>
  <si>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</si>
  <si>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</si>
  <si>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</si>
  <si>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</si>
  <si>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</si>
  <si>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</si>
  <si>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</si>
  <si>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</si>
  <si>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</si>
  <si>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</si>
  <si>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</si>
  <si>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</si>
  <si>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</si>
  <si>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</si>
  <si>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</si>
  <si>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</si>
  <si>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</si>
  <si>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</si>
  <si>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</si>
  <si>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</si>
  <si>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</si>
  <si>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</si>
  <si>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</si>
  <si>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</si>
  <si>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</si>
  <si>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</si>
  <si>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</si>
  <si>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</si>
  <si>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</si>
  <si>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</si>
  <si>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</si>
  <si>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</si>
  <si>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</si>
  <si>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</si>
  <si>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</si>
  <si>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</si>
  <si>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</si>
  <si>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</si>
  <si>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</si>
  <si>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</si>
  <si>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</si>
  <si>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</si>
  <si>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</si>
  <si>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</si>
  <si>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</si>
  <si>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</si>
  <si>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</si>
  <si>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</si>
  <si>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</si>
  <si>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</si>
  <si>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</si>
  <si>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</si>
  <si>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</si>
  <si>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</si>
  <si>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</si>
  <si>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</si>
  <si>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</si>
  <si>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</si>
  <si>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</si>
  <si>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</si>
  <si>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</si>
  <si>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</si>
  <si>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</si>
  <si>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</si>
  <si>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</si>
  <si>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</si>
  <si>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</si>
  <si>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</si>
  <si>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</si>
  <si>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</si>
  <si>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</si>
  <si>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</si>
  <si>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</si>
  <si>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</si>
  <si>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</si>
  <si>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</si>
  <si>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</si>
  <si>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</si>
  <si>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</si>
  <si>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</si>
  <si>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</si>
  <si>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</si>
  <si>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</si>
  <si>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</si>
  <si>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</si>
  <si>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</si>
  <si>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</si>
  <si>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</si>
  <si>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</si>
  <si>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</si>
  <si>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</si>
  <si>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</si>
  <si>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</si>
  <si>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</si>
  <si>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</si>
  <si>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</si>
  <si>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</si>
  <si>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</si>
  <si>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</si>
  <si>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</si>
  <si>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</si>
  <si>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</si>
  <si>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</si>
  <si>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</si>
  <si>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</si>
  <si>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</si>
  <si>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</si>
  <si>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</si>
  <si>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</si>
  <si>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</si>
  <si>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</si>
  <si>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</si>
  <si>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</si>
  <si>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</si>
  <si>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</si>
  <si>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</si>
  <si>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</si>
  <si>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</si>
  <si>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</si>
  <si>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</si>
  <si>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</si>
  <si>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</si>
  <si>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</si>
  <si>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</si>
  <si>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</si>
  <si>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</si>
  <si>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</si>
  <si>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</si>
  <si>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</si>
  <si>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</si>
  <si>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</si>
  <si>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</si>
  <si>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</si>
  <si>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</si>
  <si>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</si>
  <si>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</si>
  <si>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</si>
  <si>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</si>
  <si>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</si>
  <si>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</si>
  <si>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</si>
  <si>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</si>
  <si>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</si>
  <si>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</si>
  <si>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</si>
  <si>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</si>
  <si>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</si>
  <si>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</si>
  <si>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</si>
  <si>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</si>
  <si>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</si>
  <si>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</si>
  <si>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</si>
  <si>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</si>
  <si>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</si>
  <si>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</si>
  <si>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</si>
  <si>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</si>
  <si>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</si>
  <si>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</si>
  <si>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</si>
  <si>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</si>
  <si>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</si>
  <si>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</si>
  <si>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</si>
  <si>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</si>
  <si>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</si>
  <si>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</si>
  <si>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</si>
  <si>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</si>
  <si>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</si>
  <si>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</si>
  <si>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</si>
  <si>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</si>
  <si>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</si>
  <si>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</si>
  <si>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</si>
  <si>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</si>
  <si>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</si>
  <si>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</si>
  <si>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</si>
  <si>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</si>
  <si>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</si>
  <si>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</si>
  <si>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</si>
  <si>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</si>
  <si>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</si>
  <si>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</si>
  <si>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</si>
  <si>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</si>
  <si>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</si>
  <si>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</si>
  <si>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</si>
  <si>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</si>
  <si>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</si>
  <si>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</si>
  <si>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</si>
  <si>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</si>
  <si>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</si>
  <si>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</si>
  <si>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</si>
  <si>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</si>
  <si>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</si>
  <si>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</si>
  <si>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</si>
  <si>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</si>
  <si>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</si>
  <si>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</si>
  <si>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</si>
  <si>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</si>
  <si>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</si>
  <si>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</si>
  <si>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</si>
  <si>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</si>
  <si>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</si>
  <si>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</si>
  <si>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</si>
  <si>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</si>
  <si>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</si>
  <si>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</si>
  <si>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</si>
  <si>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</si>
  <si>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</si>
  <si>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</si>
  <si>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</si>
  <si>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</si>
  <si>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</si>
  <si>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</si>
  <si>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</si>
  <si>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</si>
  <si>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</si>
  <si>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</si>
  <si>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</si>
  <si>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</si>
  <si>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</si>
  <si>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</si>
  <si>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</si>
  <si>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</si>
  <si>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</si>
  <si>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</si>
  <si>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</si>
  <si>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</si>
  <si>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</si>
  <si>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</si>
  <si>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</si>
  <si>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</si>
  <si>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</si>
  <si>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</si>
  <si>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</si>
  <si>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</si>
  <si>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</si>
  <si>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</si>
  <si>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</si>
  <si>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</si>
  <si>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</si>
  <si>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</si>
  <si>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</si>
  <si>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</si>
  <si>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</si>
  <si>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</si>
  <si>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</si>
  <si>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</si>
  <si>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</si>
  <si>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</si>
  <si>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</si>
  <si>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</si>
  <si>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</si>
  <si>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</si>
  <si>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</si>
  <si>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</si>
  <si>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</si>
  <si>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</si>
  <si>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</si>
  <si>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</si>
  <si>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</si>
  <si>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</si>
  <si>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</si>
  <si>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</si>
  <si>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</si>
  <si>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</si>
  <si>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</si>
  <si>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</si>
  <si>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</si>
  <si>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</si>
  <si>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</si>
  <si>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</si>
  <si>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</si>
  <si>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</si>
  <si>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</si>
  <si>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</si>
  <si>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</si>
  <si>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</si>
  <si>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</si>
  <si>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</si>
  <si>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</si>
  <si>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</si>
  <si>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</si>
  <si>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</si>
  <si>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</si>
  <si>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</si>
  <si>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</si>
  <si>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</si>
  <si>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</si>
  <si>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</si>
  <si>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</si>
  <si>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</si>
  <si>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</si>
  <si>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</si>
  <si>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</si>
  <si>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</si>
  <si>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</si>
  <si>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</si>
  <si>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</si>
  <si>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</si>
  <si>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</si>
  <si>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</si>
  <si>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</si>
  <si>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</si>
  <si>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</si>
  <si>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</si>
  <si>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</si>
  <si>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</si>
  <si>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</si>
  <si>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</si>
  <si>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</si>
  <si>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</si>
  <si>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</si>
  <si>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</si>
  <si>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</si>
  <si>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</si>
  <si>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</si>
  <si>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</si>
  <si>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</si>
  <si>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</si>
  <si>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</si>
  <si>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</si>
  <si>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</si>
  <si>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</si>
  <si>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</si>
  <si>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</si>
  <si>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</si>
  <si>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</si>
  <si>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</si>
  <si>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</si>
  <si>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</si>
  <si>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</si>
  <si>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</si>
  <si>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</si>
  <si>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</si>
  <si>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</si>
  <si>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</si>
  <si>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</si>
  <si>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</si>
  <si>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</si>
  <si>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</si>
  <si>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</si>
  <si>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</si>
  <si>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</si>
  <si>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</si>
  <si>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</si>
  <si>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</si>
  <si>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</si>
  <si>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</si>
  <si>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</si>
  <si>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</si>
  <si>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</si>
  <si>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</si>
  <si>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</si>
  <si>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</si>
  <si>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</si>
  <si>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</si>
  <si>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</si>
  <si>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</si>
  <si>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</si>
  <si>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</si>
  <si>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</si>
  <si>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</si>
  <si>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</si>
  <si>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</si>
  <si>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</si>
  <si>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</si>
  <si>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</si>
  <si>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</si>
  <si>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</si>
  <si>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</si>
  <si>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</si>
  <si>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</si>
  <si>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</si>
  <si>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</si>
  <si>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</si>
  <si>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</si>
  <si>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</si>
  <si>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</si>
  <si>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</si>
  <si>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</si>
  <si>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</si>
  <si>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</si>
  <si>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</si>
  <si>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</si>
  <si>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</si>
  <si>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</si>
  <si>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</si>
  <si>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</si>
  <si>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</si>
  <si>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</si>
  <si>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</si>
  <si>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</si>
  <si>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</si>
  <si>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</si>
  <si>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</si>
  <si>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</si>
  <si>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</si>
  <si>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</si>
  <si>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</si>
  <si>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</si>
  <si>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</si>
  <si>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</si>
  <si>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</si>
  <si>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</si>
  <si>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</si>
  <si>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</si>
  <si>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</si>
  <si>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</si>
  <si>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</si>
  <si>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</si>
  <si>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</si>
  <si>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</si>
  <si>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</si>
  <si>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</si>
  <si>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</si>
  <si>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</si>
  <si>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</si>
  <si>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</si>
  <si>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</si>
  <si>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</si>
  <si>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</si>
  <si>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</si>
  <si>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</si>
  <si>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</si>
  <si>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</si>
  <si>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</si>
  <si>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</si>
  <si>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</si>
  <si>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</si>
  <si>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</si>
  <si>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</si>
  <si>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</si>
  <si>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</si>
  <si>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</si>
  <si>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</si>
  <si>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</si>
  <si>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</si>
  <si>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</si>
  <si>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</si>
  <si>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</si>
  <si>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</si>
  <si>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</si>
  <si>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</si>
  <si>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</si>
  <si>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</si>
  <si>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</si>
  <si>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</si>
  <si>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</si>
  <si>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</si>
  <si>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</si>
  <si>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</si>
  <si>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</si>
  <si>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</si>
  <si>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</si>
  <si>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</si>
  <si>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</si>
  <si>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</si>
  <si>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</si>
  <si>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</si>
  <si>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</si>
  <si>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</si>
  <si>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</si>
  <si>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</si>
  <si>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</si>
  <si>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</si>
  <si>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</si>
  <si>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</si>
  <si>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</si>
  <si>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</si>
  <si>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</si>
  <si>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</si>
  <si>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</si>
  <si>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</si>
  <si>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</si>
  <si>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</si>
  <si>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</si>
  <si>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</si>
  <si>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</si>
  <si>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</si>
  <si>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</si>
  <si>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</si>
  <si>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</si>
  <si>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</si>
  <si>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</si>
  <si>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</si>
  <si>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</si>
  <si>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</si>
  <si>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</si>
  <si>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</si>
  <si>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</si>
  <si>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</si>
  <si>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</si>
  <si>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</si>
  <si>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</si>
  <si>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</si>
  <si>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</si>
  <si>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</si>
  <si>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</si>
  <si>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</si>
  <si>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</si>
  <si>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</si>
  <si>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</si>
  <si>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</si>
  <si>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</si>
  <si>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</si>
  <si>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</si>
  <si>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</si>
  <si>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</si>
  <si>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</si>
  <si>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</si>
  <si>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</si>
  <si>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</si>
  <si>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</si>
  <si>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</si>
  <si>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</si>
  <si>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</si>
  <si>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</si>
  <si>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</si>
  <si>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</si>
  <si>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</si>
  <si>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</si>
  <si>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</si>
  <si>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</si>
  <si>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</si>
  <si>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</si>
  <si>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</si>
  <si>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</si>
  <si>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</si>
  <si>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</si>
  <si>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</si>
  <si>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</si>
  <si>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</si>
  <si>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</si>
  <si>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</si>
  <si>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</si>
  <si>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</si>
  <si>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</si>
  <si>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</si>
  <si>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</si>
  <si>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</si>
  <si>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</si>
  <si>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</si>
  <si>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</si>
  <si>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</si>
  <si>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</si>
  <si>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</si>
  <si>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</si>
  <si>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</si>
  <si>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</si>
  <si>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</si>
  <si>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</si>
  <si>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</si>
  <si>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</si>
  <si>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</si>
  <si>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</si>
  <si>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</si>
  <si>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</si>
  <si>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</si>
  <si>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</si>
  <si>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</si>
  <si>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</si>
  <si>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</si>
  <si>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</si>
  <si>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</si>
  <si>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</si>
  <si>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</si>
  <si>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</si>
  <si>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</si>
  <si>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</si>
  <si>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</si>
  <si>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</si>
  <si>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</si>
  <si>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</si>
  <si>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</si>
  <si>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</si>
  <si>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</si>
  <si>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</si>
  <si>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</si>
  <si>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</si>
  <si>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</si>
  <si>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</si>
  <si>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</si>
  <si>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</si>
  <si>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</si>
  <si>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</si>
  <si>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</si>
  <si>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</si>
  <si>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</si>
  <si>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</si>
  <si>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</si>
  <si>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</si>
  <si>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</si>
  <si>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</si>
  <si>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</si>
  <si>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</si>
  <si>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</si>
  <si>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</si>
  <si>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</si>
  <si>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</si>
  <si>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</si>
  <si>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</si>
  <si>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</si>
  <si>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</si>
  <si>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</si>
  <si>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</si>
  <si>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</si>
  <si>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</si>
  <si>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</si>
  <si>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</si>
  <si>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</si>
  <si>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</si>
  <si>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</si>
  <si>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</si>
  <si>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</si>
  <si>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</si>
  <si>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</si>
  <si>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</si>
  <si>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</si>
  <si>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</si>
  <si>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</si>
  <si>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</si>
  <si>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</si>
  <si>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</si>
  <si>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</si>
  <si>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</si>
  <si>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</si>
  <si>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</si>
  <si>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</si>
  <si>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</si>
  <si>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</si>
  <si>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</si>
  <si>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</si>
  <si>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</si>
  <si>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</si>
  <si>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</si>
  <si>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</si>
  <si>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</si>
  <si>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</si>
  <si>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</si>
  <si>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</si>
  <si>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</si>
  <si>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</si>
  <si>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</si>
  <si>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</si>
  <si>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</si>
  <si>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</si>
  <si>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</si>
  <si>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</si>
  <si>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</si>
  <si>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</si>
  <si>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</si>
  <si>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</si>
  <si>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</si>
  <si>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</si>
  <si>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</si>
  <si>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</si>
  <si>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</si>
  <si>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</si>
  <si>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</si>
  <si>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</si>
  <si>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</si>
  <si>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</si>
  <si>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</si>
  <si>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</si>
  <si>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</si>
  <si>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</si>
  <si>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</si>
  <si>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</si>
  <si>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</si>
  <si>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</si>
  <si>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</si>
  <si>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</si>
  <si>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</si>
  <si>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</si>
  <si>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</si>
  <si>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</si>
  <si>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</si>
  <si>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</si>
  <si>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</si>
  <si>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</si>
  <si>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</si>
  <si>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</si>
  <si>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</si>
  <si>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</si>
  <si>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</si>
  <si>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</si>
  <si>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</si>
  <si>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</si>
  <si>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</si>
  <si>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</si>
  <si>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</si>
  <si>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</si>
  <si>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</si>
  <si>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</si>
  <si>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</si>
  <si>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</si>
  <si>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</si>
  <si>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</si>
  <si>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</si>
  <si>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</si>
  <si>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</si>
  <si>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</si>
  <si>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</si>
  <si>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</si>
  <si>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</si>
  <si>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</si>
  <si>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</si>
  <si>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</si>
  <si>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</si>
  <si>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</si>
  <si>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</si>
  <si>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</si>
  <si>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</si>
  <si>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</si>
  <si>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</si>
  <si>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</si>
  <si>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</si>
  <si>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</si>
  <si>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</si>
  <si>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</si>
  <si>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</si>
  <si>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</si>
  <si>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</si>
  <si>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</si>
  <si>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</si>
  <si>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</si>
  <si>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</si>
  <si>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</si>
  <si>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</si>
  <si>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</si>
  <si>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</si>
  <si>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</si>
  <si>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</si>
  <si>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</si>
  <si>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</si>
  <si>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</si>
  <si>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</si>
  <si>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</si>
  <si>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</si>
  <si>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</si>
  <si>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</si>
  <si>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</si>
  <si>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</si>
  <si>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</si>
  <si>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</si>
  <si>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</si>
  <si>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</si>
  <si>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</si>
  <si>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</si>
  <si>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</si>
  <si>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</si>
  <si>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</si>
  <si>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</si>
  <si>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</si>
  <si>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</si>
  <si>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</si>
  <si>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</si>
  <si>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</si>
  <si>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</si>
  <si>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</si>
  <si>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</si>
  <si>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</si>
  <si>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</si>
  <si>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</si>
  <si>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</si>
  <si>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</si>
  <si>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</si>
  <si>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</si>
  <si>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</si>
  <si>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</si>
  <si>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</si>
  <si>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</si>
  <si>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</si>
  <si>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</si>
  <si>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</si>
  <si>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</si>
  <si>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</si>
  <si>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</si>
  <si>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</si>
  <si>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</si>
  <si>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</si>
  <si>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</si>
  <si>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</si>
  <si>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</si>
  <si>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</si>
  <si>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</si>
  <si>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</si>
  <si>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</si>
  <si>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</si>
  <si>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</si>
  <si>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</si>
  <si>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</si>
  <si>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</si>
  <si>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</si>
  <si>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</si>
  <si>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</si>
  <si>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</si>
  <si>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</si>
  <si>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</si>
  <si>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</si>
  <si>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</si>
  <si>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</si>
  <si>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</si>
  <si>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</si>
  <si>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</si>
  <si>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</si>
  <si>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</si>
  <si>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</si>
  <si>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</si>
  <si>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</si>
  <si>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</si>
  <si>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</si>
  <si>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</si>
  <si>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</si>
  <si>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</si>
  <si>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</si>
  <si>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</si>
  <si>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</si>
  <si>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</si>
  <si>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</si>
  <si>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</si>
  <si>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</si>
  <si>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</si>
  <si>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</si>
  <si>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</si>
  <si>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</si>
  <si>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</si>
  <si>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</si>
  <si>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</si>
  <si>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</si>
  <si>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</si>
  <si>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</si>
  <si>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</si>
  <si>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</si>
  <si>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</si>
  <si>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</si>
  <si>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</si>
  <si>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</si>
  <si>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</si>
  <si>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</si>
  <si>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</si>
  <si>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</si>
  <si>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</si>
  <si>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</si>
  <si>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</si>
  <si>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</si>
  <si>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</si>
  <si>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</si>
  <si>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</si>
  <si>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</si>
  <si>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</si>
  <si>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</si>
  <si>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</si>
  <si>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</si>
  <si>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</si>
  <si>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</si>
  <si>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</si>
  <si>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</si>
  <si>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</si>
  <si>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</si>
  <si>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</si>
  <si>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</si>
  <si>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</si>
  <si>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</si>
  <si>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</si>
  <si>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</si>
  <si>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</si>
  <si>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</si>
  <si>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</si>
  <si>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</si>
  <si>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</si>
  <si>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</si>
  <si>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</si>
  <si>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</si>
  <si>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</si>
  <si>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</si>
  <si>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</si>
  <si>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</si>
  <si>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</si>
  <si>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</si>
  <si>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</si>
  <si>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</si>
  <si>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</si>
  <si>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</si>
  <si>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</si>
  <si>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</si>
  <si>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</si>
  <si>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</si>
  <si>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</si>
  <si>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</si>
  <si>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</si>
  <si>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</si>
  <si>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</si>
  <si>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</si>
  <si>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</si>
  <si>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</si>
  <si>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</si>
  <si>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</si>
  <si>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</si>
  <si>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</si>
  <si>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</si>
  <si>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</si>
  <si>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</si>
  <si>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</si>
  <si>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</si>
  <si>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</si>
  <si>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</si>
  <si>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</si>
  <si>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</si>
  <si>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</si>
  <si>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</si>
  <si>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</si>
  <si>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</si>
  <si>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</si>
  <si>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</si>
  <si>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</si>
  <si>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</si>
  <si>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</si>
  <si>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</si>
  <si>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</si>
  <si>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</si>
  <si>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</si>
  <si>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</si>
  <si>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</si>
  <si>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</si>
  <si>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</si>
  <si>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</si>
  <si>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</si>
  <si>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</si>
  <si>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</si>
  <si>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</si>
  <si>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</si>
  <si>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</si>
  <si>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</si>
  <si>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</si>
  <si>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</si>
  <si>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</si>
  <si>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</si>
  <si>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</si>
  <si>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</si>
  <si>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</si>
  <si>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</si>
  <si>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</si>
  <si>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</si>
  <si>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</si>
  <si>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</si>
  <si>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</si>
  <si>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</si>
  <si>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</si>
  <si>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</si>
  <si>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</si>
  <si>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</si>
  <si>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</si>
  <si>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</si>
  <si>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</si>
  <si>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</si>
  <si>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</si>
  <si>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</si>
  <si>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</si>
  <si>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</si>
  <si>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</si>
  <si>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</si>
  <si>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</si>
  <si>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</si>
  <si>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</si>
  <si>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</si>
  <si>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</si>
  <si>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</si>
  <si>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</si>
  <si>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</si>
  <si>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</si>
  <si>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</si>
  <si>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</si>
  <si>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</si>
  <si>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</si>
  <si>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</si>
  <si>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</si>
  <si>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</si>
  <si>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</si>
  <si>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</si>
  <si>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</si>
  <si>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</si>
  <si>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</si>
  <si>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</si>
  <si>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</si>
  <si>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</si>
  <si>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</si>
  <si>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</si>
  <si>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</si>
  <si>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</si>
  <si>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</si>
  <si>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</si>
  <si>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</si>
  <si>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</si>
  <si>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</si>
  <si>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</si>
  <si>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</si>
  <si>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</si>
  <si>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</si>
  <si>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</si>
  <si>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</si>
  <si>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</si>
  <si>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</si>
  <si>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</si>
  <si>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</si>
  <si>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</si>
  <si>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</si>
  <si>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</si>
  <si>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</si>
  <si>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</si>
  <si>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</si>
  <si>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</si>
  <si>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</si>
  <si>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</si>
  <si>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</si>
  <si>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</si>
  <si>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</si>
  <si>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</si>
  <si>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</si>
  <si>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</si>
  <si>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</si>
  <si>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</si>
  <si>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</si>
  <si>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</si>
  <si>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</si>
  <si>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</si>
  <si>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</si>
  <si>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</si>
  <si>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</si>
  <si>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</si>
  <si>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</si>
  <si>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</si>
  <si>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</si>
  <si>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</si>
  <si>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</si>
  <si>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</si>
  <si>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</si>
  <si>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</si>
  <si>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</si>
  <si>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</si>
  <si>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</si>
  <si>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</si>
  <si>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</si>
  <si>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</si>
  <si>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</si>
  <si>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</si>
  <si>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</si>
  <si>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</si>
  <si>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</si>
  <si>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</si>
  <si>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</si>
  <si>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</si>
  <si>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</si>
  <si>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</si>
  <si>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</si>
  <si>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</si>
  <si>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</si>
  <si>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</si>
  <si>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</si>
  <si>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</si>
  <si>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</si>
  <si>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</si>
  <si>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</si>
  <si>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</si>
  <si>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</si>
  <si>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</si>
  <si>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</si>
  <si>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</si>
  <si>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</si>
  <si>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</si>
  <si>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</si>
  <si>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</si>
  <si>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</si>
  <si>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</si>
  <si>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</si>
  <si>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</si>
  <si>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</si>
  <si>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</si>
  <si>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</si>
  <si>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</si>
  <si>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</si>
  <si>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</si>
  <si>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</si>
  <si>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</si>
  <si>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</si>
  <si>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</si>
  <si>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</si>
  <si>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</si>
  <si>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</si>
  <si>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</si>
  <si>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</si>
  <si>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</si>
  <si>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</si>
  <si>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</si>
  <si>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</si>
  <si>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</si>
  <si>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</si>
  <si>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</si>
  <si>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</si>
  <si>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</si>
  <si>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</si>
  <si>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</si>
  <si>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</si>
  <si>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</si>
  <si>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</si>
  <si>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</si>
  <si>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</si>
  <si>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</si>
  <si>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</si>
  <si>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</si>
  <si>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</si>
  <si>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</si>
  <si>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</si>
  <si>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</si>
  <si>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</si>
  <si>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</si>
  <si>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</si>
  <si>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</si>
  <si>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</si>
  <si>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</si>
  <si>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</si>
  <si>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</si>
  <si>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</si>
  <si>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</si>
  <si>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</si>
  <si>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</si>
  <si>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</si>
  <si>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</si>
  <si>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</si>
  <si>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</si>
  <si>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</si>
  <si>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</si>
  <si>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</si>
  <si>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</si>
  <si>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</si>
  <si>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</si>
  <si>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</si>
  <si>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</si>
  <si>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</si>
  <si>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</si>
  <si>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</si>
  <si>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</si>
  <si>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</si>
  <si>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</si>
  <si>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</si>
  <si>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</si>
  <si>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</si>
  <si>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</si>
  <si>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</si>
  <si>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</si>
  <si>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</si>
  <si>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</si>
  <si>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</si>
  <si>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</si>
  <si>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</si>
  <si>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</si>
  <si>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</si>
  <si>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</si>
  <si>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</si>
  <si>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</si>
  <si>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</si>
  <si>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</si>
  <si>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</si>
  <si>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</si>
  <si>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</si>
  <si>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</si>
  <si>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</si>
  <si>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</si>
  <si>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</si>
  <si>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</si>
  <si>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</si>
  <si>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</si>
  <si>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</si>
  <si>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</si>
  <si>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</si>
  <si>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</si>
  <si>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</si>
  <si>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</si>
  <si>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</si>
  <si>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</si>
  <si>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</si>
  <si>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</si>
  <si>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</si>
  <si>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</si>
  <si>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</si>
  <si>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</si>
  <si>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</si>
  <si>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</si>
  <si>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</si>
  <si>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</si>
  <si>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</si>
  <si>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</si>
  <si>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</si>
  <si>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</si>
  <si>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</si>
  <si>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</si>
  <si>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</si>
  <si>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</si>
  <si>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</si>
  <si>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</si>
  <si>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</si>
  <si>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</si>
  <si>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</si>
  <si>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</si>
  <si>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</si>
  <si>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</si>
  <si>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</si>
  <si>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</si>
  <si>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</si>
  <si>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</si>
  <si>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</si>
  <si>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</si>
  <si>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</si>
  <si>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</si>
  <si>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</si>
  <si>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</si>
  <si>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</si>
  <si>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</si>
  <si>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</si>
  <si>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</si>
  <si>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</si>
  <si>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</si>
  <si>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</si>
  <si>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</si>
  <si>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</si>
  <si>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</si>
  <si>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</si>
  <si>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</si>
  <si>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</si>
  <si>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</si>
  <si>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</si>
  <si>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</si>
  <si>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</si>
  <si>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</si>
  <si>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</si>
  <si>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</si>
  <si>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</si>
  <si>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</si>
  <si>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</si>
  <si>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</si>
  <si>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</si>
  <si>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</si>
  <si>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</si>
  <si>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</si>
  <si>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</si>
  <si>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</si>
  <si>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</si>
  <si>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</si>
  <si>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</si>
  <si>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</si>
  <si>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</si>
  <si>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</si>
  <si>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</si>
  <si>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</si>
  <si>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</si>
  <si>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</si>
  <si>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</si>
  <si>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</si>
  <si>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</si>
  <si>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</si>
  <si>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</si>
  <si>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</si>
  <si>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</si>
  <si>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</si>
  <si>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</si>
  <si>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</si>
  <si>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</si>
  <si>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</si>
  <si>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</si>
  <si>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</si>
  <si>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</si>
  <si>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</si>
  <si>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</si>
  <si>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</si>
  <si>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</si>
  <si>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</si>
  <si>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</si>
  <si>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</si>
  <si>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</si>
  <si>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</si>
  <si>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</si>
  <si>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</si>
  <si>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</si>
  <si>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</si>
  <si>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</si>
  <si>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</si>
  <si>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</si>
  <si>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</si>
  <si>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</si>
  <si>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</si>
  <si>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</si>
  <si>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</si>
  <si>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</si>
  <si>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</si>
  <si>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</si>
  <si>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</si>
  <si>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</si>
  <si>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</si>
  <si>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</si>
  <si>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</si>
  <si>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</si>
  <si>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</si>
  <si>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</si>
  <si>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</si>
  <si>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</si>
  <si>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</si>
  <si>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</si>
  <si>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</si>
  <si>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</si>
  <si>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</si>
  <si>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</si>
  <si>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</si>
  <si>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</si>
  <si>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</si>
  <si>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</si>
  <si>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</si>
  <si>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</si>
  <si>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</si>
  <si>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</si>
  <si>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</si>
  <si>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</si>
  <si>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</si>
  <si>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</si>
  <si>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</si>
  <si>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</si>
  <si>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</si>
  <si>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</si>
  <si>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</si>
  <si>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</si>
  <si>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</si>
  <si>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</si>
  <si>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</si>
  <si>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</si>
  <si>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</si>
  <si>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</si>
  <si>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</si>
  <si>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</si>
  <si>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</si>
  <si>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</si>
  <si>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</si>
  <si>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</si>
  <si>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</si>
  <si>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</si>
  <si>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</si>
  <si>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</si>
  <si>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</si>
  <si>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</si>
  <si>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</si>
  <si>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</si>
  <si>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</si>
  <si>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</si>
  <si>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</si>
  <si>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</si>
  <si>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</si>
  <si>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</si>
  <si>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</si>
  <si>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</si>
  <si>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</si>
  <si>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</si>
  <si>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</si>
  <si>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</si>
  <si>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</si>
  <si>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</si>
  <si>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</si>
  <si>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</si>
  <si>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</si>
  <si>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</si>
  <si>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</si>
  <si>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</si>
  <si>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</si>
  <si>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</si>
  <si>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</si>
  <si>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</si>
  <si>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</si>
  <si>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</si>
  <si>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</si>
  <si>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</si>
  <si>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</si>
  <si>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</si>
  <si>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</si>
  <si>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</si>
  <si>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</si>
  <si>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</si>
  <si>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</si>
  <si>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</si>
  <si>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</si>
  <si>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</si>
  <si>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</si>
  <si>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</si>
  <si>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</si>
  <si>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</si>
  <si>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</si>
  <si>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</si>
  <si>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</si>
  <si>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</si>
  <si>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</si>
  <si>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</si>
  <si>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</si>
  <si>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</si>
  <si>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</si>
  <si>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</si>
  <si>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</si>
  <si>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</si>
  <si>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</si>
  <si>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</si>
  <si>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</si>
  <si>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</si>
  <si>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</si>
  <si>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</si>
  <si>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</si>
  <si>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</si>
  <si>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</si>
  <si>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</si>
  <si>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</si>
  <si>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</si>
  <si>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</si>
  <si>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</si>
  <si>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</si>
  <si>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</si>
  <si>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</si>
  <si>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</si>
  <si>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</si>
  <si>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</si>
  <si>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</si>
  <si>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</si>
  <si>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</si>
  <si>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</si>
  <si>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</si>
  <si>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</si>
  <si>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</si>
  <si>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</si>
  <si>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</si>
  <si>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</si>
  <si>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</si>
  <si>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</si>
  <si>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</si>
  <si>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</si>
  <si>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</si>
  <si>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</si>
  <si>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</si>
  <si>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</si>
  <si>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</si>
  <si>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</si>
  <si>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</si>
  <si>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</si>
  <si>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</si>
  <si>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</si>
  <si>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</si>
  <si>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</si>
  <si>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</si>
  <si>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</si>
  <si>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</si>
  <si>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</si>
  <si>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</si>
  <si>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</si>
  <si>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</si>
  <si>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</si>
  <si>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</si>
  <si>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</si>
  <si>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</si>
  <si>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</si>
  <si>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</si>
  <si>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</si>
  <si>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</si>
  <si>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</si>
  <si>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</si>
  <si>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</si>
  <si>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</si>
  <si>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</si>
  <si>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</si>
  <si>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</si>
  <si>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</si>
  <si>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</si>
  <si>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</si>
  <si>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</si>
  <si>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</si>
  <si>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</si>
  <si>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</si>
  <si>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</si>
  <si>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</si>
  <si>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</si>
  <si>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</si>
  <si>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</si>
  <si>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</si>
  <si>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</si>
  <si>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</si>
  <si>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</si>
  <si>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</si>
  <si>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</si>
  <si>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</si>
  <si>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</si>
  <si>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</si>
  <si>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</si>
  <si>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</si>
  <si>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</si>
  <si>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</si>
  <si>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</si>
  <si>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</si>
  <si>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</si>
  <si>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</si>
  <si>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</si>
  <si>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</si>
  <si>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</si>
  <si>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</si>
  <si>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</si>
  <si>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</si>
  <si>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</si>
  <si>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</si>
  <si>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</si>
  <si>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</si>
  <si>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</si>
  <si>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</si>
  <si>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</si>
  <si>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</si>
  <si>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</si>
  <si>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</si>
  <si>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</si>
  <si>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</si>
  <si>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</si>
  <si>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</si>
  <si>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</si>
  <si>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</si>
  <si>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</si>
  <si>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</si>
  <si>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</si>
  <si>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</si>
  <si>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</si>
  <si>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</si>
  <si>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</si>
  <si>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</si>
  <si>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</si>
  <si>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</si>
  <si>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</si>
  <si>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</si>
  <si>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</si>
  <si>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</si>
  <si>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</si>
  <si>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</si>
  <si>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</si>
  <si>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</si>
  <si>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</si>
  <si>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</si>
  <si>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</si>
  <si>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</si>
  <si>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10 min </t>
  </si>
  <si>
    <t xml:space="preserve">TT-20251030-01309 , witing for separate TT </t>
  </si>
  <si>
    <t xml:space="preserve">EM team need 25 min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</si>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</sst>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297.75007060185453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45960.698496296296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45960.698496296296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45960.698496296296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45960.698496296296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45960.698496296296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45960.698496296296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45960.698496296296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45960.698496296296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45960.698496296296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45960.698496296296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45960.698496296296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45960.698496296296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45960.698496296296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45960.698496296296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45960.698496296296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45960.698496296296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45960.698496296296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45960.698496296296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45960.698496296296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45960.698496296296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45960.698496296296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45960.698496296296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45960.698496296296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45960.698496296296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45960.698496296296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45960.698496296296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45960.698496296296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45960.698496296296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45960.698496296296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45960.698496296296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45960.698496296296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45960.698496296296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45960.698496296296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45960.698496296296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45960.698496296296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45960.698496296296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45960.698496296296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45960.698496296296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45960.698496296296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45960.698496296296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45960.698496296296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45960.698496296296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45960.698496296296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45960.698496296296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45960.698496296296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45960.698496296296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45960.698496296296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45960.698496296296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45960.698496296296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45960.698496296296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45960.698496296296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45960.698496296296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45960.698496296296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45960.698496296296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45960.698496296296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45960.698496296296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45960.698496296296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45960.698496296296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45960.698496296296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45960.698496296296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45960.698496296296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45960.698496296296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45960.698496296296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45960.698496296296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45960.698496296296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45960.698496296296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45960.698496296296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45960.698496296296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45960.698496296296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45960.698496296296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45960.698496296296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45960.698496296296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45960.698496296296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45960.698496296296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45960.698496296296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45960.698496296296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45960.698496296296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45960.698496296296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45960.698496296296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45960.698496296296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45960.698496296296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45960.698496296296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45960.698496296296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45960.698496296296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45960.698496296296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45960.698496296296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45960.698496296296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45960.698496296296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45960.698496296296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45960.698496296296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45960.698496296296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45960.698496296296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45960.698496296296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45960.698496296296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45960.698496296296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45960.698496296296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45960.698496296296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45960.698496296296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45960.698496296296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45960.698496296296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45960.698496296296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45960.698496296296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45960.698496296296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45960.698496296296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45960.698496296296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45960.698496296296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45960.698496296296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45960.698496296296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45960.698496296296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45960.698496296296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45960.698496296296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45960.698496296296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45960.698496296296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45960.698496296296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45960.698496296296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45960.698496296296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45960.698496296296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45960.698496296296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45960.698496296296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45960.698496296296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45960.698496296296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45960.698496296296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45960.698496296296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45960.698496296296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45960.698496296296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45960.698496296296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45960.698496296296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45960.698496296296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45960.698496296296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45960.698496296296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45960.698496296296</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45960.698496296296</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E4FE1657-CDD7-4180-90AF-CDF93395023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135.6986585648192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1.9564129629652598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25490</v>
      </c>
      <c r="E5" s="114" t="s">
        <v>39100</v>
      </c>
      <c r="F5" s="115">
        <v>45960.603888888887</v>
      </c>
      <c r="G5" s="116">
        <f ca="1">IFERROR(NOW()-F5,"-")</f>
        <v>9.4607407409057487E-2</v>
      </c>
      <c r="H5" s="115">
        <v>45960.598333333335</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45960.698496296296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45960.698496296296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45960.698496296296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45960.698496296296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45960.698496296296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45960.698496296296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45960.698496296296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45960.698496296296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45960.698496296296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45960.698496296296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45960.698496296296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45960.698496296296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45960.698496296296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45960.698496296296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45960.698496296296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45960.698496296296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45960.698496296296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45960.698496296296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45960.698496296296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45960.698496296296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45960.698496296296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45960.698496296296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45960.698496296296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45960.698496296296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45960.698496296296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45960.698496296296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45960.698496296296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45960.698496296296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45960.698496296296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45960.698496296296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45960.698496296296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45960.698496296296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45960.698496296296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45960.698496296296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45960.698496296296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45960.698496296296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45960.698496296296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45960.698496296296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45960.698496296296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45960.698496296296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45960.698496296296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45960.698496296296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45960.698496296296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45960.698496296296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45960.698496296296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45960.698496296296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45960.698496296296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45960.698496296296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45960.698496296296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45960.698496296296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45960.698496296296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45960.698496296296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45960.698496296296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45960.698496296296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45960.698496296296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45960.698496296296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45960.698496296296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45960.698496296296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45960.698496296296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45960.698496296296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45960.698496296296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45960.698496296296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45960.698496296296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45960.698496296296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45960.698496296296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45960.698496296296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45960.698496296296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45960.698496296296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45960.698496296296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45960.698496296296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45960.698496296296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45960.698496296296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45960.698496296296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45960.698496296296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45960.698496296296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45960.698496296296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45960.698496296296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45960.698496296296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45960.698496296296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45960.698496296296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45960.698496296296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45960.698496296296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45960.698496296296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45960.698496296296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45960.698496296296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45960.698496296296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45960.698496296296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45960.698496296296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45960.698496296296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45960.698496296296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45960.698496296296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45960.698496296296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45960.698496296296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45960.698496296296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45960.698496296296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45960.698496296296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45960.698496296296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45960.698496296296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45960.698496296296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45960.698496296296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45960.698496296296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45960.698496296296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45960.698496296296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45960.698496296296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45960.698496296296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45960.698496296296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45960.698496296296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45960.698496296296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45960.698496296296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45960.698496296296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45960.698496296296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45960.698496296296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45960.698496296296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45960.698496296296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45960.698496296296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45960.698496296296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45960.698496296296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45960.698496296296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45960.698496296296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45960.698496296296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45960.698496296296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45960.698496296296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45960.698496296296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45960.698496296296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45960.698496296296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45960.698496296296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45960.698496296296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45960.698496296296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45960.698496296296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45960.698496296296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45960.698496296296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45960.698496296296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45960.698496296296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45960.698496296296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45960.698496296296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45960.698496296296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45960.698496296296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45960.698496296296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45960.698496296296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45960.698496296296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45960.698496296296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45960.698496296296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45960.698496296296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45960.698496296296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45960.698496296296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45960.698496296296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45960.698496296296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45960.698496296296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45960.698496296296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45960.698496296296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45960.698496296296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45960.698496296296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45960.698496296296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45960.698496296296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45960.698496296296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45960.698496296296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45960.698496296296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45960.698496296296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45960.698496296296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45960.698496296296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45960.698496296296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45960.698496296296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45960.698496296296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45960.698496296296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45960.698496296296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45960.698496296296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45960.698496296296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45960.698496296296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45960.698496296296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45960.698496296296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45960.698496296296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45960.698496296296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45960.698496296296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45960.698496527781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45960.698496527781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45960.698496527781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45960.698496527781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45960.698496527781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45960.698496527781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45960.698496527781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45960.698496527781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45960.698496527781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45960.698496527781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45960.698496527781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45960.698496527781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45960.698496527781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45960.698496527781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45960.698496527781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45960.698496527781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45960.698496527781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45960.698496527781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45960.698496527781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45960.698496527781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45960.698496527781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45960.698496527781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45960.698496527781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45960.698496527781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45960.698496527781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45960.698496527781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45960.698496527781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45960.698496527781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45960.698496527781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45960.698496527781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45960.698496527781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45960.698496527781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45960.698496527781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45960.698496527781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45960.698496527781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45960.698496527781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45960.698496527781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45960.698496527781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45960.698496527781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45960.698496527781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45960.698496527781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45960.698496527781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45960.698496527781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45960.698496527781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45960.698496527781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45960.698496527781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45960.698496527781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45960.698496527781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45960.698496527781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45960.698496527781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45960.698496527781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45960.698496527781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45960.698496527781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45960.698496527781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45960.698496527781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45960.698496527781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45960.698496527781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45960.698496527781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45960.698496527781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45960.698496527781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45960.698496527781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45960.698496527781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45960.698496527781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45960.698496527781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45960.698496527781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45960.698496527781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45960.698496527781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45960.698496527781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45960.698496527781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45960.698496527781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45960.698496527781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45960.698496527781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45960.698496527781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45960.698496527781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45960.698496527781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45960.698496527781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45960.698496527781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45960.698496527781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45960.698496527781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45960.698496527781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45960.698496527781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45960.698496527781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45960.698496527781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45960.698496527781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45960.698496527781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45960.698496527781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45960.698496527781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45960.698496527781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45960.698496527781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45960.698496527781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45960.698496527781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45960.698496527781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45960.698496527781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45960.698496527781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45960.698496527781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45960.698496527781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45960.698496527781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45960.698496527781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45960.698496527781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45960.698496527781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45960.698496527781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45960.698496527781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45960.698496527781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45960.698496527781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45960.698496527781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45960.698496527781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45960.698496527781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45960.698496527781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45960.698496527781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45960.698496527781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45960.698496527781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45960.698496527781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45960.698496527781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45960.698496527781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45960.698496527781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45960.698496527781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45960.698496527781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45960.698496527781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45960.698496527781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45960.698496527781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45960.698496527781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45960.698496527781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45960.698496527781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45960.698496527781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45960.698496527781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45960.698496527781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45960.698496527781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45960.698496527781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45960.698496527781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45960.698496527781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45960.698496527781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45960.698496527781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45960.698496527781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45960.698496527781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45960.698496527781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45960.698496527781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45960.698496527781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45960.698496527781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45960.698496527781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45960.698496527781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45960.698496527781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45960.698496527781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45960.698496527781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45960.698496527781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45960.698496527781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45960.698496527781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45960.698496527781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45960.698496527781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45960.698496527781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45960.698496527781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45960.698496527781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45960.698496527781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45960.698496527781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45960.698496527781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45960.698496527781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45960.698496527781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45960.698496527781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45960.698496527781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45960.698496527781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45960.698496527781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45960.698496527781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45960.698496527781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45960.698496527781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45960.698496527781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45960.698496527781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45960.698496527781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45960.698496527781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45960.698496527781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45960.698496527781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45960.698496527781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45960.698496527781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45960.698496527781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45960.698496527781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45960.698496527781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45960.698496527781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45960.698496527781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45960.698496527781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45960.698496527781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45960.698496527781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45960.698496527781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45960.698496527781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45960.698496527781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45960.698496527781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45960.698496527781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45960.698496527781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45960.698496527781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45960.698496527781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45960.698496527781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45960.698496527781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45960.698496527781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45960.698496527781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45960.698496527781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45960.698496527781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45960.698496527781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45960.698496527781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45960.698496527781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45960.698496527781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45960.698496527781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45960.698496527781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45960.698496527781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45960.698496527781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45960.698496527781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45960.698496527781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45960.698496527781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45960.698496527781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45960.698496527781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45960.698496527781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45960.698496527781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45960.698496527781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45960.698496527781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45960.698496527781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45960.698496527781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45960.698496527781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45960.698496527781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45960.698496527781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45960.698496527781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45960.698496527781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45960.698496527781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45960.698496527781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45960.698496527781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45960.698496527781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45960.698496527781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45960.698496527781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45960.698496527781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45960.698496527781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45960.698496527781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45960.698496527781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45960.698496527781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45960.698496527781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45960.698496527781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45960.698496527781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45960.698496527781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45960.698496527781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45960.698496527781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45960.698496527781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45960.698496527781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45960.698496527781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45960.698496527781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45960.698496527781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45960.698496527781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45960.698496527781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45960.698496527781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45960.698496527781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45960.698496527781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45960.698496527781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45960.698496527781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45960.698496527781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45960.698496527781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45960.698496527781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45960.698496527781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45960.698496527781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45960.698496527781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45960.698496527781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45960.698496527781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45960.698496527781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45960.698496527781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45960.698496527781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45960.698496527781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45960.698496527781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45960.698496527781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45960.698496527781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45960.698496527781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45960.698496527781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45960.698496527781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45960.698496527781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45960.698496527781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45960.698496527781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45960.698496527781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45960.698496527781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45960.698496527781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45960.698496527781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45960.698496527781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45960.698496527781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45960.698496527781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45960.698496527781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45960.698496527781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45960.698496527781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45960.698496527781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45960.698496527781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45960.698496527781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45960.698496527781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45960.698496527781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45960.698496527781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45960.698496527781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45960.698496527781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45960.698496527781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45960.698496527781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45960.698496527781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45960.698496527781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45960.698496527781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45960.698496527781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45960.698496527781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45960.698496527781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45960.698496527781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45960.698496527781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45960.698496527781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45960.698496527781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45960.698496527781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45960.698496527781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45960.698496527781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45960.698496527781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45960.698496527781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45960.698496527781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45960.698496527781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45960.698496527781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45960.698496527781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45960.698496527781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45960.698496527781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45960.698496527781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45960.698496527781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45960.698496527781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45960.698496527781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45960.698496527781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45960.698496527781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45960.698496527781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45960.698496527781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45960.698496527781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45960.698496527781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45960.698496527781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45960.698496527781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45960.698496527781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45960.698496527781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45960.698496527781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45960.698496527781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45960.698496527781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45960.698496527781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45960.698496527781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45960.698496527781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45960.698496527781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45960.698496527781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45960.698496527781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45960.698496527781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45960.698496527781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45960.698496527781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45960.698496527781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45960.698496527781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45960.698496527781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45960.698496527781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45960.698496527781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45960.698496527781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45960.698496527781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45960.698496527781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45960.698496527781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45960.698496527781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45960.698496527781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45960.698496527781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45960.698496527781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45960.698496527781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45960.698496527781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45960.698496527781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45960.698496527781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45960.698496527781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45960.698496527781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45960.698496527781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45960.698496527781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45960.698496527781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45960.698496527781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45960.698496527781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45960.698496527781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45960.698496527781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45960.698496527781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45960.698496527781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45960.698496527781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45960.698496527781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45960.698496527781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45960.698496527781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45960.698496527781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45960.698496527781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45960.698496527781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45960.698496527781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45960.698496527781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45960.698496527781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45960.698496527781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45960.698496527781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45960.698496527781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45960.698496527781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45960.698496527781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45960.698496527781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45960.698496527781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45960.698496527781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45960.698496527781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45960.698496527781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45960.698496527781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45960.698496527781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45960.698496527781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45960.698496527781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45960.698496527781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45960.698496527781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45960.698496527781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45960.698496527781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45960.698496527781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45960.698496527781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45960.698496527781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45960.698496527781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45960.698496527781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45960.698496527781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45960.698496527781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45960.698496527781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45960.698496527781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45960.698496527781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45960.698496527781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45960.698496527781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45960.698496527781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45960.698496527781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45960.698496527781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45960.698496527781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45960.698496527781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45960.698496527781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45960.698496527781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45960.698496527781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45960.698496527781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45960.698496527781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45960.698496527781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45960.698496527781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45960.698496527781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45960.698496527781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45960.698496527781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45960.698496527781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45960.698496527781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45960.698496527781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45960.698496527781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45960.698496527781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45960.698496527781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45960.698496527781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45960.698496527781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45960.698496527781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45960.698496527781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45960.698496527781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45960.698496527781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45960.698496527781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45960.698496527781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45960.698496527781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45960.698496527781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45960.698496527781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45960.698496527781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45960.698496527781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45960.698496527781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45960.698496527781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45960.698496527781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45960.698496527781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45960.698496527781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45960.698496527781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45960.698496527781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45960.698496527781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45960.698496527781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45960.698496527781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45960.698496527781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45960.698496527781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45960.698496527781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45960.698496527781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45960.698496527781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45960.698496527781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45960.698496527781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45960.698496527781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45960.698496527781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45960.698496527781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45960.698496527781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45960.698496527781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45960.698496527781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45960.698496527781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45960.698496527781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45960.698496527781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45960.698496527781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45960.698496527781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45960.698496527781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45960.698496527781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45960.698496527781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45960.698496527781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45960.698496527781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45960.698496527781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45960.698496527781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45960.698496527781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45960.698496527781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45960.698496527781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45960.698496527781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45960.698496527781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45960.698496527781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45960.698496527781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45960.698496527781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45960.698496527781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45960.698496527781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45960.698496527781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45960.698496527781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45960.698496527781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45960.698496527781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45960.698496527781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45960.698496527781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45960.698496527781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45960.698496527781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45960.698496527781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45960.698496527781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45960.698496527781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45960.698496527781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45960.698496527781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45960.698496527781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45960.698496527781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45960.698496527781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45960.698496527781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45960.698496527781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45960.698496527781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45960.698496527781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45960.698496527781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45960.698496527781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45960.698496527781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45960.698496527781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45960.698496527781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45960.698496527781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45960.698496527781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45960.698496527781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45960.698496527781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45960.698496527781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45960.698496527781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45960.698496527781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45960.698496527781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45960.698496527781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45960.698496527781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45960.698496527781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45960.698496527781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45960.698496527781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45960.698496527781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45960.698496527781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45960.698496527781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45960.698496527781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45960.698496527781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45960.698496527781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45960.698496527781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45960.698496527781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45960.698496527781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45960.698496527781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45960.698496527781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45960.698496527781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45960.698496527781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45960.698496527781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45960.698496527781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45960.698496527781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45960.698496527781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45960.698496527781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45960.698496527781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45960.698496527781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45960.698496527781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45960.698496527781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45960.698496527781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45960.698496527781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45960.698496527781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45960.698496527781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45960.698496527781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45960.698496527781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45960.698496527781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45960.698496527781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45960.698496527781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45960.698496527781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45960.698496527781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45960.698496527781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45960.698496527781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45960.698496527781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45960.698496527781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45960.698496527781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45960.698496527781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45960.698496527781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45960.698496527781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45960.698496527781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45960.698496527781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45960.698496527781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45960.698496527781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45960.698496527781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45960.698496527781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45960.698496527781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45960.698496527781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45960.698496527781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45960.698496527781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45960.698496527781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45960.698496527781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45960.698496527781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45960.698496527781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45960.698496527781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45960.698496527781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45960.698496527781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45960.698496527781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45960.698496527781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45960.698496527781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45960.698496527781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45960.698496527781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45960.698496527781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45960.698496527781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45960.698496527781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45960.698496527781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45960.698496527781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45960.698496527781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45960.698496527781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45960.698496527781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45960.698496527781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45960.698496527781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45960.698496527781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45960.698496527781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45960.698496527781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45960.698496527781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45960.698496527781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45960.698496527781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45960.698496527781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45960.698496527781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45960.698496527781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45960.698496527781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45960.698496527781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45960.698496527781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45960.698496527781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45960.698496527781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45960.698496527781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45960.698496527781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45960.698496527781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45960.698496527781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45960.698496527781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45960.698496527781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45960.698496527781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45960.698496527781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45960.698496527781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45960.698496527781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45960.698496527781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45960.698496527781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45960.698496527781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45960.698496527781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45960.698496527781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45960.698496527781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45960.698496527781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45960.698496527781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45960.698496527781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45960.698496527781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45960.698496527781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45960.698496527781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45960.698496527781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45960.698496527781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45960.698496527781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45960.698496527781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45960.698496527781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45960.698496527781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45960.698496527781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45960.698496527781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45960.698496527781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45960.698496527781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45960.698496527781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45960.698496527781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45960.698496527781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45960.698496527781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45960.698496527781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45960.698496527781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45960.698496527781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45960.698496527781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45960.698496527781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45960.698496527781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45960.698496527781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45960.698496527781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45960.698496527781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45960.698496527781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45960.698496527781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45960.698496527781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45960.698496527781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45960.698496527781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45960.698496527781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45960.698496527781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45960.698496527781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45960.698496527781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45960.698496527781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45960.698496527781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45960.698496527781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45960.698496527781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45960.698496527781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45960.698496527781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45960.698496527781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45960.698496527781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45960.698496527781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45960.698496527781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45960.698496527781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45960.698496527781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45960.698496527781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45960.698496527781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45960.698496527781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45960.698496527781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45960.698496527781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45960.698496527781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45960.698496527781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45960.698496527781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45960.698496527781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45960.698496527781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45960.698496527781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45960.698496527781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45960.698496527781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45960.698496527781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45960.698496527781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45960.698496527781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45960.698496527781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45960.698496527781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45960.698496527781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45960.698496527781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45960.698496527781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45960.698496527781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45960.698496527781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45960.698496527781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45960.698496527781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45960.698496527781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45960.698496527781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45960.698496527781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45960.698496527781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45960.698496527781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45960.698496527781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45960.698496527781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45960.698496527781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45960.698496527781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45960.698496527781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45960.698496527781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45960.698496527781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45960.698496527781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45960.698496527781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45960.698496527781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45960.698496527781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45960.698496527781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45960.698496527781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45960.698496527781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45960.698496527781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45960.698496527781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45960.698496527781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45960.698496527781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45960.698496527781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45960.698496527781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45960.698496527781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45960.698496527781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45960.698496527781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45960.698496527781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45960.698496527781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45960.698496527781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45960.698496527781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45960.698496527781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45960.698496527781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45960.698496527781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45960.698496527781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45960.698496527781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45960.698496527781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45960.698496527781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45960.698496527781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45960.698496527781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45960.698496527781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45960.698496527781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45960.698496527781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45960.698496527781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45960.698496527781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45960.698496527781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45960.698496527781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45960.698496527781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45960.698496527781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45960.698496527781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45960.698496527781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45960.698496527781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45960.698496527781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45960.698496527781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45960.698496527781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45960.698496527781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45960.698496527781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45960.698496527781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45960.698496527781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45960.698496527781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45960.698496527781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45960.698496527781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45960.698496527781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45960.698496527781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45960.698496527781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45960.698496527781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45960.698496527781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45960.698496527781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45960.698496527781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45960.698496527781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45960.698496527781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45960.698496527781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45960.698496527781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45960.698496527781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45960.698496527781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45960.698496527781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45960.698496527781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45960.698496527781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45960.698496527781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45960.698496527781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45960.698496527781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45960.698496527781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45960.698496527781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45960.698496527781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45960.698496527781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45960.698496527781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45960.698496527781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45960.698496527781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45960.698496527781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45960.698496527781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45960.698496527781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45960.698496527781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45960.698496527781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45960.698496527781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45960.698496527781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45960.698496527781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45960.698496527781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45960.698496527781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45960.698496527781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45960.698496527781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45960.698496527781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45960.698496527781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45960.698496527781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45960.698496527781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45960.698496527781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45960.698496527781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45960.698496527781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45960.698496527781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45960.698496527781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45960.698496527781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45960.698496527781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45960.698496527781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45960.698496527781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45960.698496527781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45960.698496527781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45960.698496527781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45960.698496527781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45960.698496527781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45960.698496527781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45960.698496527781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45960.698496527781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45960.698496527781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45960.698496527781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45960.698496527781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45960.698496527781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45960.698496527781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45960.698496527781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45960.698496527781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45960.698496527781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45960.698496527781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45960.698496527781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45960.698496527781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45960.698496527781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45960.698496527781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45960.698496527781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45960.698496527781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45960.698496527781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45960.698496527781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45960.698496527781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45960.698496527781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45960.698496527781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45960.698496527781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45960.698496527781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45960.698496527781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45960.698496527781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45960.698496527781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45960.698496527781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45960.698496527781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45960.698496527781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45960.698496527781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45960.698496527781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45960.698496527781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45960.698496527781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45960.698496527781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45960.698496527781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45960.698496527781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45960.698496527781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45960.698496527781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45960.698496527781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45960.698496527781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45960.698496527781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45960.698496527781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45960.698496527781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45960.698496527781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45960.698496527781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45960.698496527781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45960.698496527781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45960.698496527781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45960.698496527781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45960.698496527781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45960.698496527781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45960.698496527781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45960.698496527781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45960.698496527781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45960.698496527781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45960.698496527781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45960.698496527781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45960.698496527781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45960.698496527781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45960.698496527781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45960.698496527781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45960.698496527781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45960.698496527781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45960.698496527781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45960.698496527781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45960.698496527781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45960.698496527781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45960.698496527781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45960.698496527781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45960.698496527781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45960.698496527781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45960.698496527781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45960.698496527781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45960.698496527781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45960.698496527781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45960.698496527781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45960.698496527781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45960.698496527781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45960.698496527781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45960.698496527781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45960.698496527781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45960.698496527781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45960.698496527781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45960.698496527781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45960.698496527781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45960.698496527781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45960.698496527781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45960.698496527781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45960.698496527781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45960.698496527781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45960.698496527781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45960.698496527781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45960.698496527781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45960.698496527781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45960.698496527781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45960.698496527781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45960.698496527781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45960.698496527781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45960.698496527781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45960.698496527781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45960.698496527781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45960.698496527781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45960.698496527781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45960.698496527781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45960.698496527781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45960.698496527781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45960.698496527781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45960.698496527781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45960.698496527781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45960.698496527781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45960.698496527781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45960.698496527781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45960.698496527781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45960.698496527781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45960.698496527781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45960.698496527781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45960.698496527781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45960.698496527781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45960.698496527781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45960.698496527781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45960.698496527781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45960.698496527781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45960.698496527781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45960.698496527781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45960.698496527781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45960.698496527781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45960.698496527781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45960.698496527781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45960.698496527781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45960.698496527781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45960.698496527781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45960.698496527781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45960.698496527781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45960.698496527781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45960.698496527781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45960.698496527781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45960.698496527781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45960.698496527781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45960.698496527781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45960.698496527781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45960.698496527781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45960.698496527781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45960.698496527781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45960.698496527781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45960.698496527781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45960.698496527781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45960.698496527781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45960.698496527781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45960.698496527781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45960.698496527781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45960.698496527781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45960.698496527781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45960.698496527781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45960.698496527781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45960.698496527781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45960.698496527781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45960.698496527781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45960.698496527781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45960.698496527781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45960.698496527781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45960.698496527781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45960.698496527781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45960.698496527781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45960.698496527781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45960.698496527781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45960.698496527781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45960.698496527781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45960.698496527781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45960.698496527781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45960.698496527781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45960.698496527781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45960.698496527781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45960.698496527781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45960.698496527781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45960.698496527781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45960.698496527781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45960.698496527781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45960.698496527781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45960.698496527781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45960.698496527781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45960.698496527781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45960.698496527781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45960.698496527781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45960.698496527781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45960.698496527781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45960.698496527781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45960.698496527781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45960.698496527781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45960.698496527781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45960.698496527781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45960.698496527781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45960.698496527781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45960.698496527781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45960.698496527781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45960.698496527781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45960.698496527781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45960.698496527781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45960.698496527781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45960.698496527781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45960.698496527781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45960.698496527781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45960.698496527781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45960.698496527781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45960.698496527781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45960.698496527781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45960.698496527781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45960.698496527781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45960.698496527781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45960.698496527781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45960.698496527781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45960.698496527781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45960.698496527781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45960.698496527781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45960.698496527781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45960.698496527781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45960.698496527781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45960.698496527781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45960.698496527781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45960.698496527781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45960.698496527781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45960.698496527781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45960.698496527781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45960.698496527781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45960.698496527781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45960.698496527781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45960.698496527781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45960.698496527781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45960.698496527781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45960.698496527781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45960.698496527781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45960.698496527781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45960.698496527781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45960.698496527781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45960.698496527781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45960.698496527781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45960.698496527781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45960.698496527781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45960.698496527781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45960.698496527781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45960.698496527781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45960.698496527781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45960.698496527781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45960.698496527781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45960.698496527781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45960.698496527781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45960.698496527781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45960.698496527781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45960.698496527781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45960.698496527781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45960.698496527781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45960.698496527781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45960.698496527781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45960.698496527781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45960.698496527781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45960.698496527781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45960.698496527781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45960.698496527781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45960.698496527781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45960.698496527781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45960.698496527781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45960.698496527781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45960.698496527781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45960.698496527781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45960.698496527781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45960.698496527781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45960.698496527781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45960.698496527781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45960.698496527781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45960.698496527781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45960.698496527781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45960.698496527781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45960.698496527781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45960.698496527781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45960.698496527781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45960.698496527781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257.21777893518447</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36061</v>
      </c>
      <c r="E3" s="98" t="s">
        <v>39021</v>
      </c>
      <c r="F3" s="123"/>
      <c r="G3" s="124">
        <f ca="1">IFERROR(NOW()-F3,"")</f>
        <v>45960.698496527781</v>
      </c>
      <c r="H3" s="123">
        <v>45960.387592592589</v>
      </c>
      <c r="I3" s="119" t="str">
        <f>IFERROR(VLOOKUP(D3,DB!A:F,6,0),"")</f>
        <v>SCECO</v>
      </c>
      <c r="J3" s="119" t="str">
        <f>IFERROR(VLOOKUP(D3,DB!A:G,7,0),"")</f>
        <v>Dead</v>
      </c>
      <c r="K3" s="125" t="s">
        <v>39112</v>
      </c>
      <c r="L3" s="121" t="str">
        <f>IFERROR(VLOOKUP(D3,DB!A:I,9,0),"")</f>
        <v>Latis</v>
      </c>
    </row>
    <row r="4" spans="1:16" ht="15" customHeight="1">
      <c r="A4" s="119"/>
      <c r="B4" s="119" t="str">
        <f>IFERROR(VLOOKUP(D4,DB!A:K,11,0),"")</f>
        <v/>
      </c>
      <c r="C4" s="120"/>
      <c r="D4" s="121"/>
      <c r="E4" s="98"/>
      <c r="F4" s="123"/>
      <c r="G4" s="124">
        <f ca="1">IFERROR(NOW()-F4,"")</f>
        <v>45960.698496527781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45960.698496527781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45960.698496527781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45960.698496527781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45960.698496527781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45960.698496527781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45960.698496527781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45960.698496527781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45960.698496527781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45960.698496527781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45960.698496527781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45960.698496527781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45960.698496527781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45960.698496527781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45960.698496527781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45960.698496527781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45960.698496527781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45960.698496527781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45960.698496527781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45960.698496527781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45960.698496527781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45960.698496527781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45960.698496527781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45960.698496527781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45960.698496527781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45960.698496527781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45960.698496527781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45960.698496527781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45960.698496527781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45960.698496527781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45960.698496527781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45960.698496527781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45960.698496527781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45960.698496527781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45960.698496527781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45960.698496527781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45960.698496527781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45960.698496527781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45960.698496527781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45960.698496527781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45960.698496527781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45960.698496527781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45960.698496527781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45960.698496527781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45960.698496527781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45960.698496527781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45960.698496527781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45960.698496527781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45960.698496527781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45960.698496527781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45960.698496527781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45960.698496527781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45960.698496527781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45960.698496527781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45960.698496527781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45960.698496527781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45960.698496527781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45960.698496527781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45960.698496527781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45960.698496527781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45960.698496527781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45960.698496527781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45960.698496527781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45960.698496527781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45960.698496527781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45960.698496527781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45960.698496527781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45960.698496527781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45960.698496527781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45960.698496527781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45960.698496527781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45960.698496527781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45960.698496527781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45960.698496527781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45960.698496527781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45960.698496527781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45960.698496527781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45960.698496527781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45960.698496527781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45960.698496527781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45960.698496527781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45960.698496527781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45960.698496527781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45960.698496527781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45960.698496527781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45960.698496527781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45960.698496527781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45960.698496527781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45960.698496527781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45960.698496527781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45960.698496527781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45960.698496527781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45960.698496527781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45960.698496527781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45960.698496527781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45960.698496527781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45960.698496527781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45960.698496527781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45960.698496527781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45960.698496527781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45960.698496527781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45960.698496527781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45960.698496527781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45960.698496527781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45960.698496527781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45960.698496527781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45960.698496527781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45960.698496527781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45960.698496527781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45960.698496527781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45960.698496527781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45960.698496527781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45960.698496527781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45960.698496527781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45960.698496527781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45960.698496527781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45960.698496527781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45960.698496527781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45960.698496527781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45960.698496527781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45960.698496527781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45960.698496527781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45960.698496527781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45960.698496527781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45960.698496527781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45960.698496527781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45960.698496527781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45960.698496527781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45960.698496527781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45960.698496527781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45960.698496527781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45960.698496527781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45960.698496527781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45960.698496527781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45960.698496527781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45960.698496527781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45960.698496527781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45960.698496527781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45960.698496527781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45960.698496527781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45960.698496527781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45960.698496527781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45960.698496527781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45960.698496527781</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45960.698496527781</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68.866436342592351</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34.509619212964026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12.037385416668258</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2</v>
      </c>
      <c r="D5" s="152" t="s">
        <v>38182</v>
      </c>
      <c r="E5" s="152" t="s">
        <v>39120</v>
      </c>
      <c r="F5" s="153">
        <v>45960.655891203707</v>
      </c>
      <c r="G5" s="154">
        <f ca="1">IFERROR(NOW()-F5,"")</f>
        <v>4.2605092588928528E-2</v>
      </c>
      <c r="H5" s="153">
        <v>45960.638819444444</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2</v>
      </c>
      <c r="D6" s="152" t="s">
        <v>38162</v>
      </c>
      <c r="E6" s="152" t="s">
        <v>39120</v>
      </c>
      <c r="F6" s="153">
        <v>45960.655891203707</v>
      </c>
      <c r="G6" s="154">
        <f ca="1">IFERROR(NOW()-F6,"")</f>
        <v>4.2605092588928528E-2</v>
      </c>
      <c r="H6" s="153">
        <v>45960.638819444444</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38250</v>
      </c>
      <c r="E7" s="152" t="s">
        <v>39120</v>
      </c>
      <c r="F7" s="153">
        <v>45960.655891203707</v>
      </c>
      <c r="G7" s="154">
        <f ca="1">IFERROR(NOW()-F7,"")</f>
        <v>4.2605092588928528E-2</v>
      </c>
      <c r="H7" s="153">
        <v>45960.638819444444</v>
      </c>
      <c r="I7" s="152" t="str">
        <f>IFERROR(VLOOKUP(D7,DB!A:F,6,0),"")</f>
        <v>SCECO</v>
      </c>
      <c r="J7" s="152" t="str">
        <f>IFERROR(VLOOKUP(D7,DB!A:G,7,0),"")</f>
        <v>Haj Removal</v>
      </c>
      <c r="K7" s="152" t="s">
        <v>39124</v>
      </c>
      <c r="L7" s="152" t="str">
        <f>IFERROR(VLOOKUP(D7,DB!A:I,9,0),"")</f>
        <v>Latis</v>
      </c>
    </row>
    <row r="8" spans="1:13" ht="30.75">
      <c r="A8" s="152" t="s">
        <v>39122</v>
      </c>
      <c r="B8" s="152" t="str">
        <f>IFERROR(VLOOKUP(D8,DB!A:K,11,0),"")</f>
        <v>R5</v>
      </c>
      <c r="C8" s="152">
        <v>1</v>
      </c>
      <c r="D8" s="152" t="s">
        <v>38288</v>
      </c>
      <c r="E8" s="152" t="s">
        <v>39120</v>
      </c>
      <c r="F8" s="153">
        <v>45960.655891203707</v>
      </c>
      <c r="G8" s="154">
        <f ca="1">IFERROR(NOW()-F8,"")</f>
        <v>4.2605092588928528E-2</v>
      </c>
      <c r="H8" s="153">
        <v>45960.638819444444</v>
      </c>
      <c r="I8" s="152" t="str">
        <f>IFERROR(VLOOKUP(D8,DB!A:F,6,0),"")</f>
        <v>SCECO</v>
      </c>
      <c r="J8" s="152" t="str">
        <f>IFERROR(VLOOKUP(D8,DB!A:G,7,0),"")</f>
        <v>Haj Removal</v>
      </c>
      <c r="K8" s="152" t="s">
        <v>39124</v>
      </c>
      <c r="L8" s="152" t="str">
        <f>IFERROR(VLOOKUP(D8,DB!A:I,9,0),"")</f>
        <v>Latis</v>
      </c>
    </row>
    <row r="9" spans="1:13" ht="30.75">
      <c r="A9" s="152" t="s">
        <v>39122</v>
      </c>
      <c r="B9" s="152" t="str">
        <f>IFERROR(VLOOKUP(D9,DB!A:K,11,0),"")</f>
        <v>R5</v>
      </c>
      <c r="C9" s="152">
        <v>1</v>
      </c>
      <c r="D9" s="152" t="s">
        <v>38316</v>
      </c>
      <c r="E9" s="152" t="s">
        <v>39120</v>
      </c>
      <c r="F9" s="153">
        <v>45960.655891203707</v>
      </c>
      <c r="G9" s="154">
        <f ca="1">IFERROR(NOW()-F9,"")</f>
        <v>4.2605092588928528E-2</v>
      </c>
      <c r="H9" s="153">
        <v>45960.638819444444</v>
      </c>
      <c r="I9" s="152" t="str">
        <f>IFERROR(VLOOKUP(D9,DB!A:F,6,0),"")</f>
        <v>SCECO</v>
      </c>
      <c r="J9" s="152" t="str">
        <f>IFERROR(VLOOKUP(D9,DB!A:G,7,0),"")</f>
        <v>Haj Removal</v>
      </c>
      <c r="K9" s="152" t="s">
        <v>39125</v>
      </c>
      <c r="L9" s="152" t="str">
        <f>IFERROR(VLOOKUP(D9,DB!A:I,9,0),"")</f>
        <v>Latis</v>
      </c>
    </row>
    <row r="10" spans="1:13" ht="30.75">
      <c r="A10" s="152" t="s">
        <v>39122</v>
      </c>
      <c r="B10" s="152" t="str">
        <f>IFERROR(VLOOKUP(D10,DB!A:K,11,0),"")</f>
        <v>R5</v>
      </c>
      <c r="C10" s="152">
        <v>1</v>
      </c>
      <c r="D10" s="152" t="s">
        <v>38505</v>
      </c>
      <c r="E10" s="152" t="s">
        <v>39120</v>
      </c>
      <c r="F10" s="153">
        <v>45960.655891203707</v>
      </c>
      <c r="G10" s="154">
        <f ca="1">IFERROR(NOW()-F10,"")</f>
        <v>4.2605092588928528E-2</v>
      </c>
      <c r="H10" s="153">
        <v>45960.638819444444</v>
      </c>
      <c r="I10" s="152" t="str">
        <f>IFERROR(VLOOKUP(D10,DB!A:F,6,0),"")</f>
        <v>SCECO</v>
      </c>
      <c r="J10" s="152" t="str">
        <f>IFERROR(VLOOKUP(D10,DB!A:G,7,0),"")</f>
        <v>Haj Removal</v>
      </c>
      <c r="K10" s="152" t="s">
        <v>39125</v>
      </c>
      <c r="L10" s="152" t="str">
        <f>IFERROR(VLOOKUP(D10,DB!A:I,9,0),"")</f>
        <v>Latis</v>
      </c>
    </row>
    <row r="11" spans="1:13" ht="30.75">
      <c r="A11" s="152" t="s">
        <v>39122</v>
      </c>
      <c r="B11" s="152" t="str">
        <f>IFERROR(VLOOKUP(D11,DB!A:K,11,0),"")</f>
        <v>R5</v>
      </c>
      <c r="C11" s="152">
        <v>1</v>
      </c>
      <c r="D11" s="152" t="s">
        <v>38183</v>
      </c>
      <c r="E11" s="152" t="s">
        <v>39120</v>
      </c>
      <c r="F11" s="153">
        <v>45960.655891203707</v>
      </c>
      <c r="G11" s="154">
        <f ca="1">IFERROR(NOW()-F11,"")</f>
        <v>4.2605092588928528E-2</v>
      </c>
      <c r="H11" s="153">
        <v>45960.638819444444</v>
      </c>
      <c r="I11" s="152" t="str">
        <f>IFERROR(VLOOKUP(D11,DB!A:F,6,0),"")</f>
        <v>SCECO</v>
      </c>
      <c r="J11" s="152" t="str">
        <f>IFERROR(VLOOKUP(D11,DB!A:G,7,0),"")</f>
        <v>Haj Removal</v>
      </c>
      <c r="K11" s="152" t="s">
        <v>39125</v>
      </c>
      <c r="L11" s="152" t="str">
        <f>IFERROR(VLOOKUP(D11,DB!A:I,9,0),"")</f>
        <v>Latis</v>
      </c>
    </row>
    <row r="12" spans="1:13" ht="30.75">
      <c r="A12" s="152" t="s">
        <v>39122</v>
      </c>
      <c r="B12" s="152" t="str">
        <f>IFERROR(VLOOKUP(D12,DB!A:K,11,0),"")</f>
        <v>R5</v>
      </c>
      <c r="C12" s="152">
        <v>1</v>
      </c>
      <c r="D12" s="152" t="s">
        <v>38122</v>
      </c>
      <c r="E12" s="152" t="s">
        <v>39120</v>
      </c>
      <c r="F12" s="153">
        <v>45960.655891203707</v>
      </c>
      <c r="G12" s="154">
        <f ca="1">IFERROR(NOW()-F12,"")</f>
        <v>4.2605092588928528E-2</v>
      </c>
      <c r="H12" s="153">
        <v>45960.638819444444</v>
      </c>
      <c r="I12" s="152" t="str">
        <f>IFERROR(VLOOKUP(D12,DB!A:F,6,0),"")</f>
        <v>SCECO</v>
      </c>
      <c r="J12" s="152" t="str">
        <f>IFERROR(VLOOKUP(D12,DB!A:G,7,0),"")</f>
        <v>Haj Removal</v>
      </c>
      <c r="K12" s="152" t="s">
        <v>39125</v>
      </c>
      <c r="L12" s="152" t="str">
        <f>IFERROR(VLOOKUP(D12,DB!A:I,9,0),"")</f>
        <v>Latis</v>
      </c>
    </row>
    <row r="13" spans="1:13" ht="15">
      <c r="A13" s="152"/>
      <c r="B13" s="152" t="str">
        <f>IFERROR(VLOOKUP(D13,DB!A:K,11,0),"")</f>
        <v/>
      </c>
      <c r="C13" s="152"/>
      <c r="D13" s="152"/>
      <c r="E13" s="152"/>
      <c r="F13" s="153"/>
      <c r="G13" s="154">
        <f ca="1">IFERROR(NOW()-F13,"")</f>
        <v>45960.698496296296</v>
      </c>
      <c r="H13" s="153"/>
      <c r="I13" s="152" t="str">
        <f>IFERROR(VLOOKUP(D13,DB!A:F,6,0),"")</f>
        <v/>
      </c>
      <c r="J13" s="152" t="str">
        <f>IFERROR(VLOOKUP(D13,DB!A:G,7,0),"")</f>
        <v/>
      </c>
      <c r="K13" s="152"/>
      <c r="L13" s="152" t="str">
        <f>IFERROR(VLOOKUP(D13,DB!A:I,9,0),"")</f>
        <v/>
      </c>
    </row>
    <row r="14" spans="1:13" ht="15">
      <c r="A14" s="152"/>
      <c r="B14" s="152" t="str">
        <f>IFERROR(VLOOKUP(D14,DB!A:K,11,0),"")</f>
        <v>R5</v>
      </c>
      <c r="C14" s="152"/>
      <c r="D14" s="152" t="s">
        <v>38298</v>
      </c>
      <c r="E14" s="152"/>
      <c r="F14" s="153"/>
      <c r="G14" s="154">
        <f ca="1">IFERROR(NOW()-F14,"")</f>
        <v>45960.698496296296</v>
      </c>
      <c r="H14" s="153"/>
      <c r="I14" s="152" t="str">
        <f>IFERROR(VLOOKUP(D14,DB!A:F,6,0),"")</f>
        <v>SCECO</v>
      </c>
      <c r="J14" s="152" t="str">
        <f>IFERROR(VLOOKUP(D14,DB!A:G,7,0),"")</f>
        <v>Haj Removal</v>
      </c>
      <c r="K14" s="152"/>
      <c r="L14" s="152" t="str">
        <f>IFERROR(VLOOKUP(D14,DB!A:I,9,0),"")</f>
        <v>Latis</v>
      </c>
    </row>
    <row r="15" spans="1:13" ht="15">
      <c r="A15" s="152"/>
      <c r="B15" s="152" t="str">
        <f>IFERROR(VLOOKUP(D15,DB!A:K,11,0),"")</f>
        <v/>
      </c>
      <c r="C15" s="152"/>
      <c r="D15" s="152"/>
      <c r="E15" s="152"/>
      <c r="F15" s="153"/>
      <c r="G15" s="154">
        <f ca="1">IFERROR(NOW()-F15,"")</f>
        <v>45960.698496296296</v>
      </c>
      <c r="H15" s="153"/>
      <c r="I15" s="152" t="str">
        <f>IFERROR(VLOOKUP(D15,DB!A:F,6,0),"")</f>
        <v/>
      </c>
      <c r="J15" s="152" t="str">
        <f>IFERROR(VLOOKUP(D15,DB!A:G,7,0),"")</f>
        <v/>
      </c>
      <c r="K15" s="152"/>
      <c r="L15" s="152" t="str">
        <f>IFERROR(VLOOKUP(D15,DB!A:I,9,0),"")</f>
        <v/>
      </c>
    </row>
    <row r="16" spans="1:13" ht="15">
      <c r="A16" s="152"/>
      <c r="B16" s="152" t="str">
        <f>IFERROR(VLOOKUP(D16,DB!A:K,11,0),"")</f>
        <v>R4</v>
      </c>
      <c r="C16" s="152"/>
      <c r="D16" s="152" t="s">
        <v>34963</v>
      </c>
      <c r="E16" s="152"/>
      <c r="F16" s="153"/>
      <c r="G16" s="154">
        <f ca="1">IFERROR(NOW()-F16,"")</f>
        <v>45960.698496296296</v>
      </c>
      <c r="H16" s="153"/>
      <c r="I16" s="152" t="str">
        <f>IFERROR(VLOOKUP(D16,DB!A:F,6,0),"")</f>
        <v>SCECO</v>
      </c>
      <c r="J16" s="152" t="str">
        <f>IFERROR(VLOOKUP(D16,DB!A:G,7,0),"")</f>
        <v>Good</v>
      </c>
      <c r="K16" s="152"/>
      <c r="L16" s="152" t="str">
        <f>IFERROR(VLOOKUP(D16,DB!A:I,9,0),"")</f>
        <v>Latis</v>
      </c>
    </row>
    <row r="17" spans="1:12" ht="15">
      <c r="A17" s="152"/>
      <c r="B17" s="152" t="str">
        <f>IFERROR(VLOOKUP(D17,DB!A:K,11,0),"")</f>
        <v/>
      </c>
      <c r="C17" s="152"/>
      <c r="D17" s="152"/>
      <c r="E17" s="152"/>
      <c r="F17" s="153"/>
      <c r="G17" s="154">
        <f ca="1">IFERROR(NOW()-F17,"")</f>
        <v>45960.698496296296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45960.698496296296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45960.698496296296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45960.698496296296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45960.698496296296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45960.698496296296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45960.698496296296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45960.698496296296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45960.698496296296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45960.698496296296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45960.698496296296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45960.698496296296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45960.698496296296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45960.698496296296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45960.698496296296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45960.698496296296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45960.698496296296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45960.698496296296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45960.698496296296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45960.698496296296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45960.698496296296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45960.698496296296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45960.698496296296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45960.698496296296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45960.698496296296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45960.698496296296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45960.698496296296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45960.698496296296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45960.698496296296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45960.698496296296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45960.698496296296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45960.698496296296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45960.698496296296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45960.698496296296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45960.698496296296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45960.698496296296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45960.698496296296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45960.698496296296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45960.698496296296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45960.698496296296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45960.698496296296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45960.698496296296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45960.698496296296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45960.698496296296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45960.698496296296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45960.698496296296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45960.698496296296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45960.698496296296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45960.698496296296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45960.698496296296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45960.698496296296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45960.698496296296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45960.698496296296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45960.698496296296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45960.698496296296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45960.698496296296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45960.698496296296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45960.698496296296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45960.698496296296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45960.698496296296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45960.698496296296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45960.698496296296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45960.698496296296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45960.698496296296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45960.698496296296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45960.698496296296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45960.698496296296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45960.698496296296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45960.698496296296</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45960.698496296296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45960.698496296296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45960.698496296296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45960.698496296296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45960.698496296296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45960.698496296296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45960.698496296296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45960.698496296296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45960.698496296296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45960.698496296296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45960.698496296296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45960.698496296296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45960.698496296296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45960.698496296296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45960.698496296296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45960.698496296296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45960.698496296296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45960.698496296296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45960.698496296296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45960.698496296296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45960.698496296296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45960.698496296296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45960.698496296296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45960.698496296296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45960.698496296296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45960.698496296296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45960.698496296296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45960.698496296296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45960.698496296296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45960.698496296296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45960.698496296296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45960.698496296296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45960.698496296296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45960.698496296296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45960.698496296296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45960.698496296296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45960.698496296296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45960.698496296296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45960.698496296296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45960.698496296296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45960.698496296296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45960.698496296296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45960.698496296296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45960.698496296296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45960.698496296296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45960.698496296296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45960.698496296296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45960.698496296296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45960.698496296296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45960.698496296296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45960.698496296296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45960.698496296296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45960.698496296296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45960.698496296296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45960.698496296296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45960.698496296296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45960.698496296296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45960.698496296296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45960.698496296296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45960.698496296296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45960.698496296296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45960.698496296296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45960.698496296296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45960.698496296296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45960.698496296296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45960.698496296296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45960.698496296296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45960.698496296296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45960.698496296296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45960.698496296296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45960.698496296296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45960.698496296296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45960.698496296296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45960.698496296296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45960.698496296296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45960.698496296296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45960.698496296296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45960.698496296296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45960.698496296296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45960.698496296296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45960.698496296296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45960.698496296296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45960.698496296296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45960.698496296296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45960.698496296296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45960.698496296296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45960.698496296296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45960.698496296296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45960.698496296296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45960.698496296296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45960.698496296296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45960.698496296296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45960.698496296296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45960.698496296296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45960.698496527781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45960.698496527781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45960.698496527781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45960.698496527781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45960.698496527781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45960.698496527781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45960.698496527781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45960.698496527781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45960.698496527781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45960.698496527781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45960.698496527781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45960.698496527781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45960.698496527781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45960.698496527781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45960.698496527781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45960.698496527781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45960.698496527781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45960.698496527781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45960.698496527781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45960.698496527781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45960.698496527781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45960.698496527781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45960.698496527781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45960.698496527781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45960.698496527781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45960.698496527781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45960.698496527781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45960.698496527781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45960.698496527781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45960.698496527781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45960.698496527781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45960.698496527781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45960.698496527781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45960.698496527781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45960.698496527781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45960.698496527781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45960.698496527781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45960.698496527781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45960.698496527781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45960.698496527781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45960.698496527781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45960.698496527781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45960.698496527781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45960.698496527781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45960.698496527781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45960.698496527781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45960.698496527781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45960.698496527781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45960.698496527781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45960.698496527781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45960.698496527781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45960.698496527781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45960.698496527781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45960.698496527781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45960.698496527781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45960.698496527781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45960.698496527781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45960.698496527781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45960.698496527781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45960.698496527781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45960.698496527781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45960.698496527781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45960.698496527781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45960.698496527781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45960.698496527781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45960.698496527781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45960.698496527781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45960.698496527781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45960.698496527781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45960.698496527781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45960.698496527781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45960.698496527781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45960.698496527781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45960.698496527781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45960.698496527781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45960.698496527781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45960.698496527781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45960.698496527781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45960.698496527781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45960.698496527781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45960.698496527781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45960.698496527781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45960.698496527781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45960.698496527781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45960.698496527781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45960.698496527781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45960.698496527781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45960.698496527781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45960.698496527781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45960.698496527781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45960.698496527781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45960.698496527781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45960.698496527781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45960.698496527781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45960.698496527781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45960.698496527781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45960.698496527781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45960.698496527781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45960.698496527781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45960.698496527781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45960.698496527781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45960.698496527781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45960.698496527781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45960.698496527781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45960.698496527781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45960.698496527781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45960.698496527781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45960.698496527781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45960.698496527781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45960.698496527781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45960.698496527781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45960.698496527781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45960.698496527781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45960.698496527781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45960.698496527781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45960.698496527781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45960.698496527781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45960.698496527781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45960.698496527781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45960.698496527781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45960.698496527781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45960.698496527781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45960.698496527781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45960.698496527781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45960.698496527781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45960.698496527781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45960.698496527781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45960.698496527781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45960.698496527781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45960.698496527781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45960.698496527781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45960.698496527781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45960.698496527781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45960.698496527781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45960.698496527781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45960.698496527781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45960.698496527781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45960.698496527781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45960.698496527781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45960.698496527781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45960.698496527781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45960.698496527781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45960.698496527781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45960.698496527781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45960.698496527781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45960.698496527781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45960.698496527781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45960.698496527781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45960.698496527781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45960.698496527781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45960.698496527781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45960.698496527781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45960.698496527781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45960.698496527781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45960.698496527781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45960.698496527781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45960.698496527781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45960.698496527781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45960.698496527781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45960.698496527781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45960.698496527781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45960.698496527781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45960.698496527781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45960.698496527781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45960.698496527781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45960.698496527781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45960.698496527781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45960.698496527781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45960.698496527781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45960.698496527781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45960.698496527781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45960.698496527781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45960.698496527781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45960.698496527781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45960.698496527781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45960.698496527781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45960.698496527781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45960.698496527781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45960.698496527781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45960.698496527781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45960.698496527781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45960.698496527781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45960.698496527781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45960.698496527781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45960.698496527781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45960.698496527781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45960.698496527781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45960.698496527781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45960.698496527781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45960.698496527781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45960.698496527781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45960.698496527781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45960.698496527781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45960.698496527781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45960.698496527781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45960.698496527781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45960.698496527781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45960.698496527781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45960.698496527781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45960.698496527781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45960.698496527781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45960.698496527781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45960.698496527781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45960.698496527781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45960.698496527781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45960.698496527781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45960.698496527781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45960.698496527781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45960.698496527781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45960.698496527781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45960.698496527781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45960.698496527781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45960.698496527781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45960.698496527781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45960.698496527781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45960.698496527781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45960.698496527781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45960.698496527781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45960.698496527781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45960.698496527781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45960.698496527781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45960.698496527781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45960.698496527781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45960.698496527781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45960.698496527781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45960.698496527781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45960.698496527781</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45960.698496296296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45960.698496296296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45960.698496296296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45960.698496296296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45960.698496296296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45960.698496296296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45960.698496296296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45960.698496296296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45960.698496296296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45960.698496296296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45960.698496296296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45960.698496296296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45960.698496296296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45960.698496296296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45960.698496296296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45960.698496296296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45960.698496296296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45960.698496296296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45960.698496296296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45960.698496296296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45960.698496296296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45960.698496296296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45960.698496296296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45960.698496296296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45960.698496296296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45960.698496296296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45960.698496296296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45960.698496296296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45960.698496296296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45960.698496296296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45960.698496296296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45960.698496296296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45960.698496296296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45960.698496296296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45960.698496296296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45960.698496296296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45960.698496296296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45960.698496296296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45960.698496296296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45960.698496296296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45960.698496296296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45960.698496296296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45960.698496296296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45960.698496296296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45960.698496296296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45960.698496296296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45960.698496296296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45960.698496296296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45960.698496296296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45960.698496296296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45960.698496296296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45960.698496296296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45960.698496296296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45960.698496296296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2025-10-30T13:47:36Z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