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26" documentId="120_S{2AC9BD13-BADA-5192-A53E-5A8FF88502F6}" xr6:coauthVersionLast="47" xr6:coauthVersionMax="47" xr10:uidLastSave="{BA25E2C7-369D-4B01-B6C2-DCC436F197A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<sst xmlns="http://schemas.openxmlformats.org/spreadsheetml/2006/main" count="181502" uniqueCount="39127">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</sst>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333.66187037037162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45996.610296296298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45996.610296296298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45996.610296296298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45996.610296296298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45996.610296296298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45996.610296296298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45996.610296296298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45996.610296296298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45996.610296296298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45996.610296296298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45996.610296296298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45996.610296296298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45996.610296296298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45996.610296296298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45996.610296296298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45996.610296296298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45996.610296296298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45996.610296296298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45996.610296296298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45996.610296296298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45996.610296296298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45996.610296296298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45996.610296296298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45996.610296296298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45996.610296296298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45996.610296296298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45996.610296296298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45996.610296296298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45996.610296296298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45996.610296296298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45996.610296296298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45996.610296296298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45996.610296296298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45996.610296296298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45996.610296296298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45996.610296296298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45996.610296296298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45996.610296296298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45996.610296296298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45996.610296296298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45996.610296296298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45996.610296296298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45996.610296296298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45996.610296296298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45996.610296296298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45996.610296296298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45996.610296296298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45996.610296296298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45996.610296296298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45996.610296296298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45996.610296296298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45996.610296296298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45996.610296296298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45996.610296296298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45996.610296296298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45996.610296296298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45996.610296296298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45996.610296296298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45996.610296296298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45996.610296296298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45996.610296296298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45996.610296296298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45996.610296296298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45996.610296296298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45996.610296296298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45996.610296296298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45996.610296296298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45996.610296296298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45996.610296296298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45996.610296296298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45996.610296296298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45996.610296296298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45996.610296296298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45996.610296296298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45996.610296296298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45996.610296296298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45996.610296296298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45996.610296296298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45996.610296296298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45996.610296296298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45996.610296296298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45996.610296296298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45996.610296296298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45996.610296296298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45996.610296296298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45996.610296296298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45996.610296296298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45996.610296296298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45996.610296296298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45996.610296296298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45996.610296296298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45996.610296296298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45996.610296296298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45996.610296296298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45996.610296296298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45996.610296296298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45996.610296296298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45996.610296296298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45996.610296296298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45996.610296296298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45996.610296296298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45996.610296296298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45996.610296296298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45996.610296296298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45996.610296296298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45996.610296296298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45996.610296296298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45996.610296296298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45996.610296296298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45996.610296296298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45996.610296296298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45996.610296296298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45996.610296296298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45996.610296296298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45996.610296296298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45996.610296296298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45996.610296296298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45996.610296296298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45996.610296296298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45996.610296296298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45996.610296296298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45996.610296296298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45996.610296296298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45996.610296296298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45996.610296296298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45996.610296296298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45996.610296296298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45996.610296296298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45996.610296296298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45996.610296296298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45996.610296296298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45996.610296296298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45996.610296296298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45996.610296296298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45996.610296296298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45996.610296296298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45996.610296296298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45996.610296296298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45996.610296296298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45996.610296296298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45996.610296296298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45996.610296296298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45996.610296296298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45996.610296296298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45996.610296296298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45996.610296296298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45996.610296296298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45996.610296296298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45996.610296296298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45996.610296296298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45996.610296296298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45996.610296296298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45996.610296296298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45996.610296296298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45996.610296296298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45996.610296296298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45996.610296296298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45996.610296296298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45996.610296296298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45996.610296296298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45996.610296296298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45996.610296296298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45996.610296296298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45996.610296296298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45996.610296296298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45996.610296296298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45996.610296296298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45996.610296296298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45996.610296296298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45996.610296296298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45996.610296296298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45996.610296296298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45996.610296296298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45996.610296296298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45996.610296296298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45996.610296296298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45996.610296296298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45996.610296296298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45996.610296296298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45996.610296296298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45996.610296296298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45996.610296296298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45996.610296296298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45996.610296296298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45996.610296296298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45996.610296296298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45996.610296296298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45996.610296296298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45996.610296296298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45996.610296296298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45996.610296296298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45996.610296296298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45996.610296296298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45996.610296296298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45996.610296296298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tabSelected="1" workbookViewId="0">
      <selection activeCell="B6" sqref="B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171.61045833333628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12.222877314816287</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23088</v>
      </c>
      <c r="E5" s="81" t="s">
        <v>39106</v>
      </c>
      <c r="F5" s="98">
        <v>45996.607800925929</v>
      </c>
      <c r="G5" s="99">
        <f ca="1">IFERROR(NOW()-F5,"-")</f>
        <v>2.4953703687060624E-3</v>
      </c>
      <c r="H5" s="98">
        <v>45996.602997685186</v>
      </c>
      <c r="I5" s="18" t="str">
        <f>IFERROR(VLOOKUP(D5,DB!A:F,6,0),"")</f>
        <v>SCECO</v>
      </c>
      <c r="J5" s="18" t="str">
        <f>IFERROR(VLOOKUP(D5,DB!A:G,7,0),"")</f>
        <v>Dead</v>
      </c>
      <c r="K5" s="19"/>
      <c r="L5" s="18" t="str">
        <f>IFERROR(VLOOKUP(D5,DB!A:I,9,0),"")</f>
        <v>Latis</v>
      </c>
    </row>
    <row r="6" spans="1:12" ht="31.5" customHeight="1">
      <c r="A6" s="96"/>
      <c r="B6" s="18" t="str">
        <f>IFERROR(VLOOKUP(D6,DB!A:K,11,0),"")</f>
        <v/>
      </c>
      <c r="C6" s="18"/>
      <c r="D6" s="18"/>
      <c r="E6" s="97"/>
      <c r="F6" s="98"/>
      <c r="G6" s="99">
        <f ca="1">IFERROR(NOW()-F6,"-")</f>
        <v>45996.610296296298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45996.610296296298</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45996.610296296298</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45996.610296296298</v>
      </c>
      <c r="H9" s="98"/>
      <c r="I9" s="18" t="str">
        <f>IFERROR(VLOOKUP(D9,DB!A:F,6,0),"")</f>
        <v/>
      </c>
      <c r="J9" s="18" t="str">
        <f>IFERROR(VLOOKUP(D9,DB!A:G,7,0),"")</f>
        <v/>
      </c>
      <c r="K9" s="19"/>
      <c r="L9" s="18" t="str">
        <f>IFERROR(VLOOKUP(D9,DB!A:I,9,0),"")</f>
        <v/>
      </c>
    </row>
    <row r="10" spans="1:12" ht="31.5" customHeight="1">
      <c r="A10" s="96"/>
      <c r="B10" s="151" t="str">
        <f>IFERROR(VLOOKUP(D10,DB!A:K,11,0),"")</f>
        <v/>
      </c>
      <c r="C10" s="18"/>
      <c r="D10" s="18"/>
      <c r="E10" s="18"/>
      <c r="F10" s="98"/>
      <c r="G10" s="99">
        <f ca="1">IFERROR(NOW()-F10,"-")</f>
        <v>45996.610296296298</v>
      </c>
      <c r="H10" s="98"/>
      <c r="I10" s="151" t="str">
        <f>IFERROR(VLOOKUP(D10,DB!A:F,6,0),"")</f>
        <v/>
      </c>
      <c r="J10" s="151" t="str">
        <f>IFERROR(VLOOKUP(D10,DB!A:G,7,0),"")</f>
        <v/>
      </c>
      <c r="K10" s="19"/>
      <c r="L10" s="151" t="str">
        <f>IFERROR(VLOOKUP(D10,DB!A:I,9,0),"")</f>
        <v/>
      </c>
    </row>
    <row r="11" spans="1:12" ht="31.5" customHeight="1">
      <c r="A11" s="96"/>
      <c r="B11" s="151" t="str">
        <f>IFERROR(VLOOKUP(D11,DB!A:K,11,0),"")</f>
        <v/>
      </c>
      <c r="C11" s="18"/>
      <c r="D11" s="18"/>
      <c r="E11" s="18"/>
      <c r="F11" s="98"/>
      <c r="G11" s="99">
        <f ca="1">IFERROR(NOW()-F11,"-")</f>
        <v>45996.610296296298</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45996.610296296298</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45996.610296296298</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45996.610296296298</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45996.610296296298</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45996.610296296298</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45996.610296296298</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45996.610296296298</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45996.610296296298</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45996.610296296298</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45996.610296296298</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45996.610296296298</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45996.610296296298</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45996.610296296298</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45996.610296296298</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45996.610296296298</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45996.610296296298</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45996.610296296298</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45996.610296296298</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45996.610296296298</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45996.610296296298</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45996.610296296298</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45996.610296296298</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45996.610296296298</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45996.610296296298</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45996.610296296298</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45996.610296296298</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45996.610296296298</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45996.610296296298</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45996.610296296298</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45996.610296296298</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45996.610296296298</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45996.610296296298</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45996.610296296298</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45996.610296296298</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45996.610296296298</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45996.610296296298</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45996.610296296298</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45996.610296296298</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45996.610296296298</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45996.610296296298</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45996.610296296298</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45996.610296296298</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45996.610296296298</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45996.610296296298</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45996.610296296298</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45996.610296296298</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45996.610296296298</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45996.610296296298</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45996.610296296298</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45996.610296296298</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45996.610296296298</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45996.610296296298</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45996.610296296298</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45996.610296296298</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45996.610296296298</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45996.610296296298</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45996.610296296298</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45996.610296296298</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45996.610296296298</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45996.610296296298</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45996.610296296298</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45996.610296296298</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45996.610296296298</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45996.610296296298</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45996.610296296298</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45996.610296296298</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45996.610296296298</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45996.610296296298</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45996.610296296298</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45996.610296296298</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45996.610296296298</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45996.610296296298</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45996.610296296298</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45996.610296296298</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45996.610296296298</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45996.610296296298</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45996.610296296298</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45996.610296296298</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45996.610296296298</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45996.610296296298</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45996.610296296298</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45996.610296296298</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45996.610296296298</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45996.610296296298</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45996.610296296298</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45996.610296296298</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45996.610296296298</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45996.610296296298</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45996.610296296298</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45996.610296296298</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45996.610296296298</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45996.610296296298</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45996.610296296298</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45996.610296296298</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45996.610296296298</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45996.610296296298</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45996.610296296298</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45996.610296296298</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45996.610296296298</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45996.610296296298</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45996.610296296298</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45996.610296296298</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45996.610296296298</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45996.610296296298</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45996.610296296298</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45996.610296296298</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45996.610296296298</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45996.610296296298</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45996.610296296298</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45996.610296296298</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45996.610296296298</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45996.610296296298</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45996.610296296298</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45996.610296296298</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45996.610296296298</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45996.610296296298</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45996.610296296298</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45996.610296296298</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45996.610296296298</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45996.610296296298</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45996.610296296298</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45996.610296296298</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45996.610296296298</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45996.610296296298</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45996.610296296298</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45996.610296296298</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45996.610296296298</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45996.610296296298</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45996.610296296298</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45996.610296296298</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45996.610296296298</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45996.610296296298</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45996.610296296298</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45996.610296296298</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45996.610296296298</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45996.610296296298</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45996.610296296298</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45996.610296296298</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45996.610296296298</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45996.610296296298</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45996.610296296298</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45996.610296296298</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45996.610296296298</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45996.610296296298</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45996.610296296298</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45996.610296296298</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45996.610296296298</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45996.610296296298</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45996.610296296298</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45996.610296296298</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45996.610296296298</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45996.610296296298</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45996.610296296298</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45996.610296296298</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45996.610296296298</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45996.610296296298</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45996.610296296298</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45996.610296296298</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45996.610296296298</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45996.610296296298</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45996.610296296298</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45996.610296296298</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45996.610296296298</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45996.610296296298</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45996.610296296298</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45996.610296296298</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45996.610296296298</v>
      </c>
      <c r="H178" s="98"/>
      <c r="I178" s="151" t="str">
        <f>IFERROR(VLOOKUP(D178,DB!A:F,6,0),"")</f>
        <v/>
      </c>
      <c r="J178" s="151" t="str">
        <f>IFERROR(VLOOKUP(D178,DB!A:G,7,0),"")</f>
        <v/>
      </c>
      <c r="K178" s="19"/>
      <c r="L178" s="151" t="str">
        <f>IFERROR(VLOOKUP(D178,DB!A:I,9,0),"")</f>
        <v/>
      </c>
    </row>
    <row r="179" spans="1:12" ht="31.5" customHeight="1">
      <c r="A179" s="152"/>
      <c r="B179" s="153" t="str">
        <f>IFERROR(VLOOKUP(D179,DB!A:K,11,0),"")</f>
        <v/>
      </c>
      <c r="C179" s="154"/>
      <c r="D179" s="154"/>
      <c r="E179" s="154"/>
      <c r="F179" s="155"/>
      <c r="G179" s="156">
        <f ca="1">IFERROR(NOW()-F179,"-")</f>
        <v>45996.610296296298</v>
      </c>
      <c r="H179" s="155"/>
      <c r="I179" s="153" t="str">
        <f>IFERROR(VLOOKUP(D179,DB!A:F,6,0),"")</f>
        <v/>
      </c>
      <c r="J179" s="153" t="str">
        <f>IFERROR(VLOOKUP(D179,DB!A:G,7,0),"")</f>
        <v/>
      </c>
      <c r="K179" s="157"/>
      <c r="L179" s="153" t="str">
        <f>IFERROR(VLOOKUP(D179,DB!A:I,9,0),"")</f>
        <v/>
      </c>
    </row>
    <row r="180" spans="1:12" ht="31.5" customHeight="1">
      <c r="A180" s="96"/>
      <c r="B180" s="151" t="str">
        <f>IFERROR(VLOOKUP(D180,DB!A:K,11,0),"")</f>
        <v/>
      </c>
      <c r="C180" s="18"/>
      <c r="D180" s="18"/>
      <c r="E180" s="18"/>
      <c r="F180" s="98"/>
      <c r="G180" s="99">
        <f ca="1">IFERROR(NOW()-F180,"-")</f>
        <v>45996.610296296298</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45996.610296296298</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45996.610296296298</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45996.610296296298</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45996.610296296298</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45996.610296296298</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45996.610296296298</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45996.610296296298</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45996.610296296298</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45996.610296296298</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45996.610296296298</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45996.610296296298</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45996.610296296298</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45996.610296296298</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45996.610296296298</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45996.610296296298</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45996.610296296298</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45996.610296296298</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45996.610296296298</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45996.610296296298</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45996.610296296298</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45996.610296296298</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45996.610296296298</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45996.610296296298</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45996.610296296298</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45996.610296296298</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45996.610296296298</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45996.610296296298</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45996.610296296298</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45996.610296296298</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45996.610296296298</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45996.610296296298</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45996.610296296298</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45996.610296296298</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45996.610296296298</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45996.610296296298</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45996.610296296298</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45996.610296296298</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45996.610296296298</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45996.610296296298</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45996.610296296298</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45996.610296296298</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45996.610296296298</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45996.610296296298</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45996.610296296298</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45996.610296296298</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45996.610296296298</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45996.610296296298</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45996.610296296298</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45996.610296296298</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45996.610296296298</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45996.610296296298</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45996.610296296298</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45996.610296296298</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45996.610296296298</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45996.610296296298</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45996.610296296298</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45996.610296296298</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45996.610296296298</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45996.610296296298</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45996.610296296298</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45996.610296296298</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45996.610296296298</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45996.610296296298</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45996.610296296298</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45996.610296296298</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45996.610296296298</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45996.610296296298</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45996.610296296298</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45996.610296296298</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45996.610296296298</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45996.610296296298</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45996.610296296298</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45996.610296296298</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45996.610296296298</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45996.610296296298</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45996.610296296298</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45996.610296296298</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45996.610296296298</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45996.610296296298</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45996.610296296298</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45996.610296296298</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45996.610296296298</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45996.610296296298</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45996.610296296298</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45996.610296296298</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45996.610296296298</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45996.610296296298</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45996.610296296298</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45996.610296296298</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45996.610296296298</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45996.610296296298</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45996.610296296298</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45996.610296296298</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45996.610296296298</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45996.610296296298</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45996.610296296298</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45996.610296296298</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45996.610296296298</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45996.610296296298</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45996.610296296298</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45996.610296296298</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45996.610296296298</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45996.610296296298</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45996.610296296298</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45996.610296296298</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45996.610296296298</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45996.610296296298</v>
      </c>
      <c r="H287" s="98"/>
      <c r="I287" s="151" t="str">
        <f>IFERROR(VLOOKUP(D287,DB!A:F,6,0),"")</f>
        <v/>
      </c>
      <c r="J287" s="151" t="str">
        <f>IFERROR(VLOOKUP(D287,DB!A:G,7,0),"")</f>
        <v/>
      </c>
      <c r="K287" s="19"/>
      <c r="L287" s="151" t="str">
        <f>IFERROR(VLOOKUP(D287,DB!A:I,9,0),"")</f>
        <v/>
      </c>
    </row>
    <row r="288" spans="1:12" ht="31.5" customHeight="1">
      <c r="A288" s="152"/>
      <c r="B288" s="153" t="str">
        <f>IFERROR(VLOOKUP(D288,DB!A:K,11,0),"")</f>
        <v/>
      </c>
      <c r="C288" s="154"/>
      <c r="D288" s="154"/>
      <c r="E288" s="154"/>
      <c r="F288" s="155"/>
      <c r="G288" s="156">
        <f ca="1">IFERROR(NOW()-F288,"-")</f>
        <v>45996.610296296298</v>
      </c>
      <c r="H288" s="155"/>
      <c r="I288" s="153" t="str">
        <f>IFERROR(VLOOKUP(D288,DB!A:F,6,0),"")</f>
        <v/>
      </c>
      <c r="J288" s="153" t="str">
        <f>IFERROR(VLOOKUP(D288,DB!A:G,7,0),"")</f>
        <v/>
      </c>
      <c r="K288" s="157"/>
      <c r="L288" s="153"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45996.610296296298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45996.610296296298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45996.610296296298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45996.610296296298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45996.610296296298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45996.610296296298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45996.610296296298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45996.610296296298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45996.610296296298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45996.610296296298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45996.610296296298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45996.610296296298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45996.610296296298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45996.610296296298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45996.610296296298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45996.610296296298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45996.610296296298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45996.610296296298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45996.610296296298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45996.610296296298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45996.610296296298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45996.610296296298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45996.610296296298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45996.610296296298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45996.610296296298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45996.610296296298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45996.610296296298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45996.610296296298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45996.610296296298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45996.610296296298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45996.610296296298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45996.610296296298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45996.610296296298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45996.610296296298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45996.610296296298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45996.610296296298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45996.610296296298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45996.610296296298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45996.610296296298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45996.610296296298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45996.610296296298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45996.610296296298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45996.610296296298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45996.610296296298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45996.610296296298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45996.610296296298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45996.610296296298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45996.610296296298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45996.610296296298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45996.610296296298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45996.610296296298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45996.610296296298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45996.610296296298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45996.610296296298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45996.610296296298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45996.610296296298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45996.610296296298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45996.610296296298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45996.610296296298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45996.610296296298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45996.610296296298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45996.610296296298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45996.610296296298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45996.610296296298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45996.610296296298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45996.610296296298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45996.610296296298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45996.610296296298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45996.610296296298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45996.610296296298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45996.610296296298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45996.610296296298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45996.610296296298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45996.610296296298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45996.610296296298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45996.610296296298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45996.610296296298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45996.610296296298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45996.610296296298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45996.610296296298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45996.610296296298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45996.610296296298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45996.610296296298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45996.610296296298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45996.610296296298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45996.610296296298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45996.610296296298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45996.610296296298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45996.610296296298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45996.610296296298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45996.610296296298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45996.610296296298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45996.610296296298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45996.610296296298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45996.610296296298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45996.610296296298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45996.610296296298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45996.610296296298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45996.610296296298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45996.610296296298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45996.610296296298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45996.610296296298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45996.610296296298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45996.610296296298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45996.610296296298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45996.610296296298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45996.610296296298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45996.610296296298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45996.610296296298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45996.610296296298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45996.610296296298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45996.610296296298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45996.610296296298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45996.610296296298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45996.610296296298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45996.610296296298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45996.610296296298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45996.610296296298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45996.610296296298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45996.610296296298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45996.610296296298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45996.610296296298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45996.610296296298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45996.610296296298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45996.610296296298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45996.610296296298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45996.610296296298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45996.610296296298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45996.610296296298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45996.610296296298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45996.610296296298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45996.610296296298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45996.610296296298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45996.610296296298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45996.610296296298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45996.610296296298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45996.610296296298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45996.610296296298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45996.610296296298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45996.610296296298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45996.610296296298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45996.610296296298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45996.610296296298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45996.610296296298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45996.610296296298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45996.610296296298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45996.610296296298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45996.610296296298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45996.610296296298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45996.610296296298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45996.610296296298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45996.610296296298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45996.610296296298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45996.610296296298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45996.610296296298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45996.610296296298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45996.610296296298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45996.610296296298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45996.610296296298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45996.610296296298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45996.610296296298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45996.610296296298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45996.610296296298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45996.610296296298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45996.610296296298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45996.610296296298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45996.610296296298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45996.610296296298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45996.610296296298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45996.610296296298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45996.610296296298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45996.610296296298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45996.610296296298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45996.610296296298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45996.610296296298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45996.610296296298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45996.610296296298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45996.610296296298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45996.610296296298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45996.610296296298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45996.610296296298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45996.610296296298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45996.610296296298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45996.610296296298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45996.610296296298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45996.610296296298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45996.610296296298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45996.610296296298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45996.610296296298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45996.610296296298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45996.610296296298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45996.610296296298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45996.610296296298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45996.610296296298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45996.610296296298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45996.610296296298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45996.610296296298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45996.610296296298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45996.610296296298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45996.610296296298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45996.610296296298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45996.610296296298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45996.610296296298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45996.610296296298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45996.610296296298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45996.610296296298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45996.610296296298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45996.610296296298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45996.610296296298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45996.610296296298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45996.610296296298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45996.610296296298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45996.610296296298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45996.610296296298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45996.610296296298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45996.610296296298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45996.610296296298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45996.610296296298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45996.610296296298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45996.610296296298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45996.610296296298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45996.610296296298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45996.610296296298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45996.610296296298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45996.610296296298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45996.610296296298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45996.610296296298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45996.610296296298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45996.610296296298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45996.610296296298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45996.610296296298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45996.610296296298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45996.610296296298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45996.610296296298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45996.610296296298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45996.610296296298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45996.610296296298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45996.610296296298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45996.610296296298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45996.610296296298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45996.610296296298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45996.610296296298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45996.610296296298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45996.610296296298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45996.610296296298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45996.610296296298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45996.610296296298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45996.610296296298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45996.610296296298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45996.610296296298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45996.610296296298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45996.610296296298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45996.610296296298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45996.610296296298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45996.610296296298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45996.610296296298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45996.610296296298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45996.610296296298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45996.610296296298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45996.610296296298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45996.610296296298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45996.610296296298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45996.610296296298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45996.610296296298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45996.610296296298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45996.610296296298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45996.610296296298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45996.610296296298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45996.610296296298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45996.610296296298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45996.610296296298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45996.610296296298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45996.610296296298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45996.610296296298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45996.610296296298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45996.610296296298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45996.610296296298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45996.610296296298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45996.610296296298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45996.610296296298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45996.610296296298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45996.610296296298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45996.610296296298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45996.610296296298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45996.610296296298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45996.610296296298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45996.610296296298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45996.610296296298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45996.610296296298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45996.610296296298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45996.610296296298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45996.610296296298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45996.610296296298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45996.610296296298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45996.610296296298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45996.610296296298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45996.610296296298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45996.610296296298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45996.610296296298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45996.610296296298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45996.610296296298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45996.610296296298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45996.610296296298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45996.610296296298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45996.610296296298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45996.610296296298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45996.610296296298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45996.610296296298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45996.610296296298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45996.610296296298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45996.610296296298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45996.610296296298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45996.610296296298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45996.610296296298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45996.610296296298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45996.610296296298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45996.610296296298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45996.610296296298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45996.610296296298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45996.610296296298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45996.610296296298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45996.610296296298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45996.610296296298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45996.610296296298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45996.610296296298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45996.610296296298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45996.610296296298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45996.610296296298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45996.610296296298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45996.610296296298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45996.610296296298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45996.610296296298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45996.610296296298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45996.610296296298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45996.610296296298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45996.610296296298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45996.610296296298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45996.610296296298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45996.610296296298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45996.610296296298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45996.610296296298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45996.610296296298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45996.610296296298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45996.610296296298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45996.610296296298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45996.610296296298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45996.610296296298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45996.610296296298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45996.610296296298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45996.610296296298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45996.610296296298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45996.610296296298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45996.610296296298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45996.610296296298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45996.610296296298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45996.610296296298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45996.610296296298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45996.610296296298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45996.610296296298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45996.610296296298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45996.610296296298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45996.610296296298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45996.610296296298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45996.610296296298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45996.610296296298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45996.610296296298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45996.610296296298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45996.610296296298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45996.610296296298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45996.610296296298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45996.610296296298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45996.610296296298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45996.610296296298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45996.610296296298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45996.610296296298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45996.610296296298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45996.610296296298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45996.610296296298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45996.610296296298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45996.610296296298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45996.610296296298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45996.610296296298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45996.610296296298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45996.610296296298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45996.610296296298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45996.610296296298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45996.610296296298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45996.610296296298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45996.610296296298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45996.610296296298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45996.610296296298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45996.610296296298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45996.610296296298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45996.610296296298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45996.610296296298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45996.610296296298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45996.610296296298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45996.610296296298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45996.610296296298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45996.610296296298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45996.610296296298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45996.610296296298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45996.610296296298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45996.610296296298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45996.610296296298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45996.610296296298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45996.610296296298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45996.610296296298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45996.610296296298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45996.610296296298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45996.610296296298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45996.610296296298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45996.610296296298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45996.610296296298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45996.610296296298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45996.610296296298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45996.610296296298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45996.610296296298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45996.610296296298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45996.610296296298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45996.610296296298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45996.610296296298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45996.610296296298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45996.610296296298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45996.610296296298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45996.610296296298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45996.610296296298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45996.610296296298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45996.610296296298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45996.610296296298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45996.610296296298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45996.610296296298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45996.610296296298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45996.610296296298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45996.610296296298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45996.610296296298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45996.610296296298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45996.610296296298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45996.610296296298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45996.610296296298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45996.610296296298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45996.610296296298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45996.610296296298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45996.610296296298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45996.610296296298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45996.610296296298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45996.610296296298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45996.610296296298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45996.610296296298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45996.610296296298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45996.610296296298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45996.610296296298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45996.610296296298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45996.610296296298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45996.610296296298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45996.610296296298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45996.610296296298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45996.610296296298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45996.610296296298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45996.610296296298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45996.610296296298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45996.610296296298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45996.610296296298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45996.610296296298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45996.610296296298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45996.610296296298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45996.610296296298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45996.610296296298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45996.610296296298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45996.610296296298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45996.610296296298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45996.610296296298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45996.610296296298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45996.610296296298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45996.610296296298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45996.610296296298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45996.610296296298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45996.610296296298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45996.610296296298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45996.610296296298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45996.610296296298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45996.610296296298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45996.610296296298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45996.610296296298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45996.610296296298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45996.610296296298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45996.610296296298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45996.610296296298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45996.610296296298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45996.610296296298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45996.610296296298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45996.610296296298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45996.610296296298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45996.610296296298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45996.610296296298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45996.610296296298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45996.610296296298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45996.610296296298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45996.610296296298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45996.610296296298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45996.610296296298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45996.610296296298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45996.610296296298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45996.610296296298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45996.610296296298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45996.610296296298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45996.610296296298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45996.610296296298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45996.610296296298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45996.610296296298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45996.610296296298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45996.610296296298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45996.610296296298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45996.610296296298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45996.610296296298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45996.610296296298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45996.610296296298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45996.610296296298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45996.610296296298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45996.610296296298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45996.610296296298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45996.610296296298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45996.610296296298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45996.610296296298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45996.610296296298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45996.610296296298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45996.610296296298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45996.610296296298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45996.610296296298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45996.610296296298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45996.610296296298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45996.610296296298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45996.610296296298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45996.610296296298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45996.610296296298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45996.610296296298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45996.610296296298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45996.610296296298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45996.610296296298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45996.610296296298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45996.610296296298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45996.610296296298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45996.610296296298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45996.610296296298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45996.610296296298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45996.610296296298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45996.610296296298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45996.610296296298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45996.610296296298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45996.610296296298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45996.610296296298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45996.610296296298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45996.610296296298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45996.610296296298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45996.610296296298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45996.610296296298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45996.610296296298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45996.610296296298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45996.610296296298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45996.610296296298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45996.610296296298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45996.610296296298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45996.610296296298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45996.610296296298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45996.610296296298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45996.610296296298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45996.610296296298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45996.610296296298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45996.610296296298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45996.610296296298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45996.610296296298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45996.610296296298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45996.610296296298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45996.610296296298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45996.610296296298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45996.610296296298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45996.610296296298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45996.610296296298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45996.610296296298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45996.610296296298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45996.610296296298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45996.610296296298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45996.610296296298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45996.610296296298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45996.610296296298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45996.610296296298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45996.610296296298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45996.610296296298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45996.610296296298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45996.610296296298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45996.610296296298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45996.610296296298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45996.610296296298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45996.610296296298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45996.610296296298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45996.610296296298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45996.610296296298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45996.610296296298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45996.610296296298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45996.610296296298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45996.610296296298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45996.610296296298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45996.610296296298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45996.610296296298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45996.610296296298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45996.610296296298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45996.610296296298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45996.610296296298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45996.610296296298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45996.610296296298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45996.610296296298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45996.610296296298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45996.610296296298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45996.610296296298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45996.610296296298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45996.610296296298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45996.610296296298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45996.610296296298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45996.610296296298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45996.610296296298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45996.610296296298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45996.610296296298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45996.610296296298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45996.610296296298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45996.610296296298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45996.610296296298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45996.610296296298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45996.610296296298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45996.610296296298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45996.610296296298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45996.610296296298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45996.610296296298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45996.610296296298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45996.610296296298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45996.610296296298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45996.610296296298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45996.610296296298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45996.610296296298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45996.610296296298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45996.610296296298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45996.610296296298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45996.610296296298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45996.610296296298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45996.610296296298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45996.610296296298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45996.610296296298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45996.610296296298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45996.610296296298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45996.610296296298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45996.610296296298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45996.610296296298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45996.610296296298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45996.610296296298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45996.610296296298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45996.610296296298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45996.610296296298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45996.610296296298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45996.610296296298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45996.610296296298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45996.610296296298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45996.610296296298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45996.610296296298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45996.610296296298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45996.610296296298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45996.610296296298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45996.610296296298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45996.610296296298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45996.610296296298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45996.610296296298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45996.610296296298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45996.610296296298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45996.610296296298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45996.610296296298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45996.610296296298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45996.610296296298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45996.610296296298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45996.610296296298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45996.610296296298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45996.610296296298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45996.610296296298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45996.610296296298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45996.610296296298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45996.610296296298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45996.610296296298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45996.610296296298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45996.610296296298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45996.610296296298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45996.610296296298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45996.610296296298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45996.610296296298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45996.610296296298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45996.610296296298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45996.610296296298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45996.610296296298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45996.610296296298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45996.610296296298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45996.610296296298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45996.610296296298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45996.610296296298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45996.610296296298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45996.610296296298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45996.610296296298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45996.610296296298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45996.610296296298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45996.610296296298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45996.610296296298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45996.610296296298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45996.610296296298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45996.610296296298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45996.610296296298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45996.610296296298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45996.610296296298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45996.610296296298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45996.610296296298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45996.610296296298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45996.610296296298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45996.610296296298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45996.610296296298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45996.610296296298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45996.610296296298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45996.610296296298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45996.610296296298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45996.610296296298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45996.610296296298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45996.610296296298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45996.610296296298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45996.610296296298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45996.610296296298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45996.610296296298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45996.610296296298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45996.610296296298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45996.610296296298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45996.610296296298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45996.610296296298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45996.610296296298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45996.610296296298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45996.610296296298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45996.610296296298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45996.610296296298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45996.610296296298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45996.610296296298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45996.610296296298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45996.610296296298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45996.610296296298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45996.610296296298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45996.610296296298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45996.610296296298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45996.610296296298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45996.610296296298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45996.610296296298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45996.610296296298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45996.610296296298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45996.610296296298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45996.610296296298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45996.610296296298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45996.610296296298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45996.610296296298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45996.610296296298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45996.610296296298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45996.610296296298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45996.610296296298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45996.610296296298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45996.610296296298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45996.610296296298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45996.610296296298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45996.610296296298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45996.610296296298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45996.610296296298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45996.610296296298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45996.610296296298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45996.610296296298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45996.610296296298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45996.610296296298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45996.610296296298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45996.610296296298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45996.610296296298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45996.610296296298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45996.610296296298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45996.610296296298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45996.610296296298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45996.610296296298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45996.610296296298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45996.610296296298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45996.610296296298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45996.610296296298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45996.610296296298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45996.610296296298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45996.610296296298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45996.610296296298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45996.610296296298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45996.610296296298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45996.610296296298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45996.610296296298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45996.610296296298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45996.610296296298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45996.610296296298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45996.610296296298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45996.610296296298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45996.610296296298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45996.610296296298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45996.610296296298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45996.610296296298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45996.610296296298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45996.610296296298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45996.610296296298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45996.610296296298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45996.610296296298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45996.610296296298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45996.610296296298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45996.610296296298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45996.610296296298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45996.610296296298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45996.610296296298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45996.610296296298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45996.610296296298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45996.610296296298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45996.610296296298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45996.610296296298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45996.610296296298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45996.610296296298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45996.610296296298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45996.610296296298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45996.610296296298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45996.610296296298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45996.610296296298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45996.610296296298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45996.610296296298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45996.610296296298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45996.610296296298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45996.610296296298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45996.610296296298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45996.610296296298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45996.610296296298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45996.610296296298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45996.610296296298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45996.610296296298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45996.610296296298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45996.610296296298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45996.610296296298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45996.610296296298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45996.610296296298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45996.610296296298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45996.610296296298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45996.610296296298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45996.610296296298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45996.610296296298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45996.610296296298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45996.610296296298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45996.610296296298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45996.610296296298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45996.610296296298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45996.610296296298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45996.610296296298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45996.610296296298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45996.610296296298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45996.610296296298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45996.610296296298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45996.610296296298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45996.610296296298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45996.610296296298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45996.610296296298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45996.610296296298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45996.610296296298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45996.610296296298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45996.610296296298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45996.610296296298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45996.610296296298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45996.610296296298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45996.610296296298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45996.610296296298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45996.610296296298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45996.610296296298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45996.610296296298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45996.610296296298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45996.610296296298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45996.610296296298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45996.610296296298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45996.610296296298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45996.610296296298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45996.610296296298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45996.610296296298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45996.610296296298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45996.610296296298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45996.610296296298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45996.610296296298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45996.610296296298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45996.610296296298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45996.610296296298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45996.610296296298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45996.610296296298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45996.610296296298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45996.610296296298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45996.610296296298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45996.610296296298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45996.610296296298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45996.610296296298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45996.610296296298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45996.610296296298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45996.610296296298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45996.610296296298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45996.610296296298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45996.610296296298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45996.610296296298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45996.610296296298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45996.610296296298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45996.610296296298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45996.610296296298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45996.610296296298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45996.610296296298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45996.610296296298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45996.610296296298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45996.610296296298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45996.610296296298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45996.610296296298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45996.610296296298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45996.610296296298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45996.610296296298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45996.610296296298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45996.610296296298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45996.610296296298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45996.610296296298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45996.610296296298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45996.610296296298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39117</v>
      </c>
      <c r="B2" s="87" t="str">
        <f>IFERROR(VLOOKUP(D2,DB!A:K,11,0),"")</f>
        <v>R4</v>
      </c>
      <c r="C2" s="89">
        <v>1</v>
      </c>
      <c r="D2" s="87" t="s">
        <v>35166</v>
      </c>
      <c r="E2" s="90" t="s">
        <v>39106</v>
      </c>
      <c r="F2" s="91">
        <v>45703.480717592596</v>
      </c>
      <c r="G2" s="92">
        <f ca="1">IFERROR(NOW()-F2,"")</f>
        <v>293.12957870370155</v>
      </c>
      <c r="H2" s="91">
        <v>45703.474768518521</v>
      </c>
      <c r="I2" s="91" t="str">
        <f>IFERROR(VLOOKUP(D2,DB!A:F,6,0),"")</f>
        <v>SCECO</v>
      </c>
      <c r="J2" s="91" t="str">
        <f>IFERROR(VLOOKUP(D2,DB!A:G,7,0),"")</f>
        <v>Dead</v>
      </c>
      <c r="K2" s="93" t="s">
        <v>39118</v>
      </c>
      <c r="L2" s="87" t="str">
        <f>IFERROR(VLOOKUP(D2,DB!A:I,9,0),"")</f>
        <v>Latis</v>
      </c>
    </row>
    <row r="3" spans="1:16" ht="15" customHeight="1">
      <c r="A3" s="108"/>
      <c r="B3" s="108" t="str">
        <f>IFERROR(VLOOKUP(D3,DB!A:K,11,0),"")</f>
        <v/>
      </c>
      <c r="C3" s="89"/>
      <c r="D3" s="87"/>
      <c r="E3" s="90"/>
      <c r="F3" s="91"/>
      <c r="G3" s="92">
        <f t="shared" ref="G3:G13" ca="1" si="0">IFERROR(NOW()-F3,"")</f>
        <v>45996.610296296298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45996.610296296298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45996.610296296298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45996.610296296298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45996.610296296298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45996.610296296298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45996.610296296298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45996.610296296298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45996.610296296298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45996.610296296298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45996.610296296298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45996.610296296298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45996.610296296298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45996.610296296298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45996.610296296298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45996.610296296298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45996.610296296298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45996.610296296298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45996.610296296298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45996.610296296298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45996.610296296298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45996.610296296298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45996.610296296298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45996.610296296298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45996.610296296298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45996.610296296298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45996.610296296298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45996.610296296298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45996.610296296298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45996.610296296298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45996.610296296298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45996.610296296298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45996.610296296298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45996.610296296298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45996.610296296298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45996.610296296298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45996.610296296298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45996.610296296298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45996.610296296298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45996.610296296298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45996.610296296298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45996.610296296298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45996.610296296298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45996.610296296298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45996.610296296298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45996.610296296298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45996.610296296298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45996.610296296298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45996.610296296298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45996.610296296298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45996.610296296298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45996.610296296298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45996.610296296298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45996.610296296298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45996.610296296298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45996.610296296298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45996.610296296298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45996.610296296298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45996.610296296298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45996.610296296298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45996.610296296298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45996.610296296298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45996.610296296298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45996.610296296298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45996.610296296298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45996.610296296298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45996.610296296298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45996.610296296298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45996.610296296298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45996.610296296298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45996.610296296298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45996.610296296298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45996.610296296298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45996.610296296298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45996.610296296298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45996.610296296298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45996.610296296298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45996.610296296298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45996.610296296298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45996.610296296298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45996.610296296298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45996.610296296298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45996.610296296298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45996.610296296298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45996.610296296298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45996.610296296298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45996.610296296298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45996.610296296298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45996.610296296298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45996.610296296298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45996.610296296298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45996.610296296298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45996.610296296298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45996.610296296298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45996.610296296298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45996.610296296298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45996.610296296298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45996.610296296298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45996.610296296298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45996.610296296298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45996.610296296298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45996.610296296298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45996.610296296298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45996.610296296298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45996.610296296298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45996.610296296298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45996.610296296298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45996.610296296298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45996.610296296298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45996.610296296298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45996.610296296298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45996.610296296298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45996.610296296298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45996.610296296298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45996.610296296298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45996.610296296298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45996.610296296298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45996.610296296298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45996.610296296298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45996.610296296298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45996.610296296298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45996.610296296298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45996.610296296298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45996.610296296298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45996.610296296298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45996.610296296298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45996.610296296298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45996.610296296298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45996.610296296298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45996.610296296298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45996.610296296298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45996.610296296298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45996.610296296298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45996.610296296298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45996.610296296298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45996.610296296298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45996.610296296298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45996.610296296298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45996.610296296298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45996.610296296298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45996.610296296298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45996.610296296298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45996.610296296298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45996.610296296298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45996.610296296298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45996.610296296298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45996.610296296298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45996.610296296298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45996.610296296298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45996.610296296298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45996.610296296298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45996.610296296298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45996.610296296298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45996.610296296298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45996.610296296298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45996.610296296298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45996.610296296298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45996.610296296298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45996.610296296298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45996.610296296298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45996.610296296298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45996.610296296298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45996.610296296298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45996.610296296298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45996.610296296298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45996.610296296298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45996.610296296298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45996.610296296298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45996.610296296298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45996.610296296298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45996.610296296298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45996.610296296298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45996.610296296298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45996.610296296298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45996.610296296298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45996.610296296298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45996.610296296298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45996.610296296298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45996.610296296298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45996.610296296298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45996.610296296298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45996.610296296298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45996.610296296298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45996.610296296298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45996.610296296298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C12" sqref="C12"/>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39119</v>
      </c>
      <c r="B2" s="37" t="str">
        <f>IFERROR(VLOOKUP(D2,DB!A:K,11,0),"")</f>
        <v>R5</v>
      </c>
      <c r="C2" s="37">
        <v>3</v>
      </c>
      <c r="D2" s="101" t="s">
        <v>36085</v>
      </c>
      <c r="E2" s="37" t="s">
        <v>39106</v>
      </c>
      <c r="F2" s="38">
        <v>45891.832060185188</v>
      </c>
      <c r="G2" s="103">
        <f ca="1">IFERROR(NOW()-F2,"")</f>
        <v>104.77823611110944</v>
      </c>
      <c r="H2" s="38">
        <v>45891.790393518517</v>
      </c>
      <c r="I2" s="37" t="str">
        <f>IFERROR(VLOOKUP(D2,DB!A:F,6,0),"")</f>
        <v>Generator-SG</v>
      </c>
      <c r="J2" s="37" t="str">
        <f>IFERROR(VLOOKUP(D2,DB!A:G,7,0),"")</f>
        <v>Vandalized</v>
      </c>
      <c r="K2" s="37" t="s">
        <v>39120</v>
      </c>
      <c r="L2" s="37" t="str">
        <f>IFERROR(VLOOKUP(D2,DB!A:I,9,0),"")</f>
        <v>Latis</v>
      </c>
      <c r="M2" s="100"/>
    </row>
    <row r="3" spans="1:13" s="39" customFormat="1" ht="30.75">
      <c r="A3" s="37" t="s">
        <v>39121</v>
      </c>
      <c r="B3" s="37" t="str">
        <f>IFERROR(VLOOKUP(D3,DB!A:K,11,0),"")</f>
        <v>R5</v>
      </c>
      <c r="C3" s="37">
        <v>1</v>
      </c>
      <c r="D3" s="37" t="s">
        <v>33407</v>
      </c>
      <c r="E3" s="37" t="s">
        <v>39109</v>
      </c>
      <c r="F3" s="38">
        <v>45926.188877314817</v>
      </c>
      <c r="G3" s="103">
        <f t="shared" ref="G3" ca="1" si="0">IFERROR(NOW()-F3,"")</f>
        <v>70.421418981481111</v>
      </c>
      <c r="H3" s="38">
        <v>45926.158159722225</v>
      </c>
      <c r="I3" s="37" t="str">
        <f>IFERROR(VLOOKUP(D3,DB!A:F,6,0),"")</f>
        <v>SCECO</v>
      </c>
      <c r="J3" s="37" t="str">
        <f>IFERROR(VLOOKUP(D3,DB!A:G,7,0),"")</f>
        <v>Good</v>
      </c>
      <c r="K3" s="37" t="s">
        <v>39122</v>
      </c>
      <c r="L3" s="37" t="str">
        <f>IFERROR(VLOOKUP(D3,DB!A:I,9,0),"")</f>
        <v>Latis</v>
      </c>
      <c r="M3" s="100"/>
    </row>
    <row r="4" spans="1:13" s="39" customFormat="1" ht="39.75" customHeight="1">
      <c r="A4" s="104" t="s">
        <v>39123</v>
      </c>
      <c r="B4" s="104" t="str">
        <f>IFERROR(VLOOKUP(D4,DB!A:K,11,0),"")</f>
        <v>R5</v>
      </c>
      <c r="C4" s="104">
        <v>1</v>
      </c>
      <c r="D4" s="104" t="s">
        <v>34832</v>
      </c>
      <c r="E4" s="104" t="s">
        <v>39109</v>
      </c>
      <c r="F4" s="105">
        <v>45948.661111111112</v>
      </c>
      <c r="G4" s="106">
        <f t="shared" ref="G4" ca="1" si="1">IFERROR(NOW()-F4,"")</f>
        <v>47.949185185185343</v>
      </c>
      <c r="H4" s="105">
        <v>45948.661111111112</v>
      </c>
      <c r="I4" s="104" t="str">
        <f>IFERROR(VLOOKUP(D4,DB!A:F,6,0),"")</f>
        <v>SCECO</v>
      </c>
      <c r="J4" s="104" t="str">
        <f>IFERROR(VLOOKUP(D4,DB!A:G,7,0),"")</f>
        <v>Dead</v>
      </c>
      <c r="K4" s="104" t="s">
        <v>39124</v>
      </c>
      <c r="L4" s="104" t="str">
        <f>IFERROR(VLOOKUP(D4,DB!A:I,9,0),"")</f>
        <v>Latis</v>
      </c>
    </row>
    <row r="5" spans="1:13" s="39" customFormat="1" ht="30.75">
      <c r="A5" s="104" t="s">
        <v>39125</v>
      </c>
      <c r="B5" s="104" t="str">
        <f>IFERROR(VLOOKUP(D5,DB!A:K,11,0),"")</f>
        <v>R5</v>
      </c>
      <c r="C5" s="104">
        <v>1</v>
      </c>
      <c r="D5" s="104" t="s">
        <v>36592</v>
      </c>
      <c r="E5" s="104" t="s">
        <v>39106</v>
      </c>
      <c r="F5" s="105">
        <v>45981.373298611114</v>
      </c>
      <c r="G5" s="106">
        <f ca="1">IFERROR(NOW()-F5,"")</f>
        <v>15.236997685184178</v>
      </c>
      <c r="H5" s="133">
        <v>45981.360798611109</v>
      </c>
      <c r="I5" s="104" t="str">
        <f>IFERROR(VLOOKUP(D5,DB!A:F,6,0),"")</f>
        <v>SCECO</v>
      </c>
      <c r="J5" s="104" t="str">
        <f>IFERROR(VLOOKUP(D5,DB!A:G,7,0),"")</f>
        <v>Dead</v>
      </c>
      <c r="K5" s="104" t="s">
        <v>39126</v>
      </c>
      <c r="L5" s="104" t="str">
        <f>IFERROR(VLOOKUP(D5,DB!A:I,9,0),"")</f>
        <v>Latis</v>
      </c>
    </row>
    <row r="6" spans="1:13">
      <c r="A6" s="37"/>
      <c r="B6" s="37" t="str">
        <f>IFERROR(VLOOKUP(D6,DB!A:K,11,0),"")</f>
        <v/>
      </c>
      <c r="C6" s="37"/>
      <c r="D6" s="37"/>
      <c r="E6" s="37"/>
      <c r="F6" s="38"/>
      <c r="G6" s="132">
        <f t="shared" ref="G6:G24" ca="1" si="2">IFERROR(NOW()-F6,"")</f>
        <v>45996.610296296298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45996.610296296298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45996.610296296298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45996.610296296298</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45996.610296296298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45996.610296296298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45996.610296296298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45996.610296296298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45996.610296296298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45996.610296296298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45996.610296296298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45996.610296296298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45996.610296296298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45996.610296296298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45996.610296296298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45996.610296296298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45996.610296296298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45996.610296296298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45996.610296296298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ref="G25:G56" ca="1" si="3">IFERROR(NOW()-F25,"")</f>
        <v>45996.610296296298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45996.610296296298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45996.610296296298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45996.610296296298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45996.610296296298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45996.610296296298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45996.610296296298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45996.610296296298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45996.610296296298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45996.610296296298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45996.610296296298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45996.610296296298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45996.610296296298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45996.610296296298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45996.610296296298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45996.610296296298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45996.610296296298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45996.610296296298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45996.610296296298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45996.610296296298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45996.610296296298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45996.610296296298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45996.610296296298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45996.610296296298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45996.610296296298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45996.610296296298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45996.610296296298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45996.610296296298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45996.610296296298</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45996.610296296298</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45996.610296296298</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45996.610296296298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45996.610296296298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45996.610296296298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45996.610296296298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45996.610296296298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45996.610296296298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45996.610296296298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45996.610296296298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45996.610296296298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45996.610296296298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45996.610296296298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45996.610296296298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45996.610296296298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45996.610296296298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45996.610296296298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45996.610296296298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45996.610296296298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45996.610296296298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45996.610296296298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45996.610296296298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45996.610296296298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45996.610296296298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45996.610296296298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45996.610296296298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45996.610296296298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45996.610296296298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45996.610296296298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45996.610296296298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45996.610296296298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45996.610296296298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45996.610296296298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45996.610296296298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45996.610296296298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45996.610296296298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45996.610296296298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45996.610296296298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45996.610296296298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45996.610296296298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45996.610296296298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45996.610296296298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45996.610296296298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45996.610296296298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45996.610296296298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45996.610296296298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45996.610296296298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45996.610296296298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45996.610296296298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45996.610296296298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45996.610296296298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45996.610296296298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45996.610296296298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45996.610296296298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45996.610296296298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45996.610296296298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45996.610296296298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45996.610296296298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45996.610296296298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45996.610296296298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45996.610296296298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45996.610296296298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45996.610296296298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45996.610296296298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45996.610296296298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45996.610296296298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45996.610296296298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45996.610296296298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45996.610296296298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45996.610296296298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45996.610296296298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45996.610296296298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45996.610296296298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45996.610296296298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45996.610296296298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45996.610296296298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45996.610296296298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45996.610296296298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45996.610296296298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45996.610296296298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45996.610296296298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45996.610296296298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45996.610296296298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45996.610296296298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45996.610296296298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45996.610296296298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45996.610296296298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45996.610296296298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45996.610296296298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45996.610296296298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45996.610296296298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45996.610296296298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45996.610296296298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45996.610296296298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45996.610296296298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45996.610296296298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45996.610296296298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45996.610296296298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45996.610296296298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45996.610296296298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45996.610296296298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45996.610296296298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45996.610296296298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45996.610296296298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45996.610296296298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45996.610296296298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45996.610296296298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45996.610296296298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45996.610296296298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45996.610296296298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45996.610296296298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45996.610296296298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45996.610296296298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45996.610296296298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45996.610296296298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45996.610296296298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45996.610296296298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45996.610296296298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45996.610296296298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45996.610296296298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45996.610296296298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45996.610296296298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45996.610296296298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45996.610296296298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45996.610296296298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45996.610296296298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45996.610296296298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45996.610296296298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45996.610296296298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45996.610296296298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45996.610296296298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45996.610296296298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45996.610296296298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45996.610296296298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45996.610296296298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45996.610296296298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45996.610296296298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45996.610296296298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45996.610296296298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45996.610296296298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45996.610296296298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45996.610296296298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45996.610296296298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45996.610296296298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45996.610296296298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45996.610296296298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45996.610296296298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45996.610296296298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45996.610296296298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45996.610296296298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45996.610296296298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45996.610296296298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45996.610296296298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45996.610296296298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45996.610296296298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45996.610296296298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45996.610296296298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45996.610296296298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45996.610296296298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45996.610296296298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45996.610296296298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45996.610296296298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45996.610296296298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45996.610296296298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45996.610296296298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45996.610296296298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45996.610296296298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45996.610296296298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45996.610296296298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45996.610296296298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45996.610296296298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45996.610296296298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45996.610296296298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45996.610296296298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45996.610296296298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45996.610296296298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45996.610296296298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45996.610296296298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45996.610296296298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45996.610296296298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45996.610296296298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45996.610296296298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45996.610296296298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45996.610296296298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45996.610296296298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45996.610296296298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45996.610296296298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45996.610296296298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45996.610296296298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45996.610296296298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45996.610296296298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45996.610296296298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45996.610296296298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45996.610296296298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45996.610296296298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45996.610296296298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45996.610296296298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45996.610296296298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45996.610296296298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45996.610296296298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45996.610296296298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45996.610296296298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45996.610296296298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45996.610296296298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45996.610296296298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45996.610296296298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45996.610296296298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45996.610296296298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45996.610296296298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45996.610296296298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45996.610296296298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45996.610296296298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45996.610296296298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45996.610296296298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45996.610296296298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45996.610296296298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45996.610296296298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45996.610296296298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45996.610296296298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45996.610296296298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45996.610296296298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45996.610296296298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45996.610296296298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45996.610296296298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45996.610296296298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45996.610296296298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45996.610296296298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45996.610296296298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45996.610296296298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45996.610296296298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45996.610296296298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45996.610296296298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45996.610296296298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45996.610296296298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45996.610296296298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45996.610296296298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45996.610296296298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45996.610296296298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45996.610296296298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45996.610296296298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45996.610296296298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45996.610296296298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45996.610296296298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45996.610296296298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45996.610296296298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45996.610296296298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45996.610296296298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45996.610296296298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45996.610296296298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45996.610296296298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45996.610296296298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45996.610296296298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45996.610296296298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45996.610296296298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45996.610296296298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45996.610296296298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45996.610296296298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45996.610296296298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45996.610296296298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45996.610296296298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45996.610296296298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45996.610296296298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45996.610296296298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45996.610296296298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45996.610296296298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45996.610296296298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45996.610296296298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45996.610296296298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45996.610296296298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45996.610296296298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45996.610296296298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45996.610296296298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45996.610296296298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45996.610296296298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45996.610296296298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45996.610296296298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45996.610296296298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45996.610296296298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45996.610296296298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45996.610296296298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45996.610296296298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45996.610296296298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45996.610296296298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45996.610296296298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45996.610296296298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45996.610296296298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45996.610296296298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45996.610296296298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45996.610296296298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45996.610296296298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45996.610296296298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45996.610296296298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45996.610296296298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45996.610296296298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45996.610296296298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45996.610296296298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45996.610296296298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45996.610296296298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45996.610296296298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45996.610296296298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45996.610296296298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45996.610296296298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45996.610296296298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45996.610296296298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45996.610296296298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45996.610296296298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45996.610296296298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45996.610296296298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45996.610296296298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45996.610296296298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45996.610296296298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45996.610296296298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45996.610296296298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45996.610296296298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45996.610296296298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45996.610296296298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45996.610296296298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45996.610296296298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45996.610296296298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45996.610296296298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45996.610296296298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45996.610296296298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45996.610296296298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45996.610296296298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45996.610296296298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45996.610296296298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45996.610296296298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45996.610296296298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45996.610296296298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45996.610296296298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45996.610296296298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45996.610296296298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45996.610296296298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45996.610296296298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45996.610296296298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45996.610296296298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45996.610296296298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45996.610296296298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45996.610296296298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45996.610296296298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45996.610296296298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45996.610296296298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45996.610296296298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45996.610296296298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45996.610296296298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45996.610296296298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45996.610296296298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45996.610296296298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45996.610296296298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45996.610296296298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45996.610296296298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45996.610296296298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45996.610296296298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45996.610296296298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45996.610296296298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45996.610296296298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45996.610296296298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45996.610296296298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45996.610296296298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45996.610296296298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45996.610296296298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45996.610296296298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45996.610296296298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45996.610296296298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45996.610296296298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45996.610296296298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45996.610296296298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45996.610296296298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45996.610296296298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45996.610296296298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45996.610296296298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45996.610296296298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45996.610296296298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45996.610296296298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45996.610296296298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45996.610296296298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45996.610296296298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45996.610296296298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45996.610296296298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45996.610296296298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45996.610296296298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45996.610296296298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45996.610296296298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45996.610296296298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45996.610296296298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45996.610296296298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45996.610296296298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45996.610296296298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45996.610296296298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45996.610296296298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45996.610296296298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45996.610296296298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45996.610296296298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45996.610296296298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45996.610296296298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45996.610296296298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45996.610296296298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45996.610296296298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45996.610296296298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45996.610296296298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45996.610296296298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45996.610296296298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45996.610296296298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45996.610296296298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45996.610296296298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45996.610296296298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45996.610296296298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45996.610296296298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45996.610296296298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45996.610296296298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45996.610296296298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45996.610296296298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45996.610296296298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45996.610296296298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45996.610296296298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45996.610296296298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45996.610296296298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45996.610296296298</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45996.610296296298</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45996.610296296298</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45996.610296296298</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45996.610296296298</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45996.610296296298</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2025-12-05T11:39:17Z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